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ECOMAS INGENIEROS SAS" sheetId="1" r:id="rId1"/>
    <sheet name="ESTUDIOS AMBIENTALES INTEGRADOS" sheetId="5" r:id="rId2"/>
    <sheet name="ASEBIOL S.A.S." sheetId="2" r:id="rId3"/>
    <sheet name="VITAE INGENIERIA &amp; CONSULTORIA" sheetId="3" r:id="rId4"/>
    <sheet name="UNIDSALUD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9" i="4" l="1"/>
  <c r="G48" i="4"/>
  <c r="H48" i="4" s="1"/>
  <c r="I48" i="4" s="1"/>
  <c r="K48" i="4" s="1"/>
  <c r="G46" i="4"/>
  <c r="H46" i="4" s="1"/>
  <c r="I46" i="4" s="1"/>
  <c r="K46" i="4" s="1"/>
  <c r="G43" i="4"/>
  <c r="H43" i="4" s="1"/>
  <c r="I43" i="4" s="1"/>
  <c r="K43" i="4" s="1"/>
  <c r="G42" i="4"/>
  <c r="H42" i="4" s="1"/>
  <c r="I42" i="4" s="1"/>
  <c r="K42" i="4" s="1"/>
  <c r="G41" i="4"/>
  <c r="H41" i="4" s="1"/>
  <c r="I41" i="4" s="1"/>
  <c r="K41" i="4" s="1"/>
  <c r="G40" i="4"/>
  <c r="H40" i="4" s="1"/>
  <c r="I40" i="4" s="1"/>
  <c r="K40" i="4" s="1"/>
  <c r="G39" i="4"/>
  <c r="H39" i="4" s="1"/>
  <c r="I39" i="4" s="1"/>
  <c r="K39" i="4" s="1"/>
  <c r="G38" i="4"/>
  <c r="H38" i="4" s="1"/>
  <c r="I38" i="4" s="1"/>
  <c r="K38" i="4" s="1"/>
  <c r="G37" i="4"/>
  <c r="H37" i="4" s="1"/>
  <c r="I37" i="4" s="1"/>
  <c r="K37" i="4" s="1"/>
  <c r="G36" i="4"/>
  <c r="H36" i="4" s="1"/>
  <c r="I36" i="4" s="1"/>
  <c r="K36" i="4" s="1"/>
  <c r="G35" i="4"/>
  <c r="H35" i="4" s="1"/>
  <c r="I35" i="4" s="1"/>
  <c r="K35" i="4" s="1"/>
  <c r="G34" i="4"/>
  <c r="H34" i="4" s="1"/>
  <c r="I34" i="4" s="1"/>
  <c r="K34" i="4" s="1"/>
  <c r="G33" i="4"/>
  <c r="H33" i="4" s="1"/>
  <c r="I33" i="4" s="1"/>
  <c r="K33" i="4" s="1"/>
  <c r="G32" i="4"/>
  <c r="H32" i="4" s="1"/>
  <c r="I32" i="4" s="1"/>
  <c r="K32" i="4" s="1"/>
  <c r="G31" i="4"/>
  <c r="H31" i="4" s="1"/>
  <c r="I31" i="4" s="1"/>
  <c r="K31" i="4" s="1"/>
  <c r="G30" i="4"/>
  <c r="H30" i="4" s="1"/>
  <c r="I30" i="4" s="1"/>
  <c r="K30" i="4" s="1"/>
  <c r="G29" i="4"/>
  <c r="H29" i="4" s="1"/>
  <c r="I29" i="4" s="1"/>
  <c r="K29" i="4" s="1"/>
  <c r="G28" i="4"/>
  <c r="H28" i="4" s="1"/>
  <c r="I28" i="4" s="1"/>
  <c r="K28" i="4" s="1"/>
  <c r="G27" i="4"/>
  <c r="H27" i="4" s="1"/>
  <c r="I27" i="4" s="1"/>
  <c r="K27" i="4" s="1"/>
  <c r="G26" i="4"/>
  <c r="H26" i="4" s="1"/>
  <c r="I26" i="4" s="1"/>
  <c r="K26" i="4" s="1"/>
  <c r="G25" i="4"/>
  <c r="H25" i="4" s="1"/>
  <c r="I25" i="4" s="1"/>
  <c r="K25" i="4" s="1"/>
  <c r="G24" i="4"/>
  <c r="H24" i="4" s="1"/>
  <c r="I24" i="4" s="1"/>
  <c r="K24" i="4" s="1"/>
  <c r="G23" i="4"/>
  <c r="H23" i="4" s="1"/>
  <c r="I23" i="4" s="1"/>
  <c r="K23" i="4" s="1"/>
  <c r="G22" i="4"/>
  <c r="H22" i="4" s="1"/>
  <c r="I22" i="4" s="1"/>
  <c r="K22" i="4" s="1"/>
  <c r="G21" i="4"/>
  <c r="H21" i="4" s="1"/>
  <c r="I21" i="4" s="1"/>
  <c r="K21" i="4" s="1"/>
  <c r="G20" i="4"/>
  <c r="H20" i="4" s="1"/>
  <c r="I20" i="4" s="1"/>
  <c r="K20" i="4" s="1"/>
  <c r="G19" i="4"/>
  <c r="H19" i="4" s="1"/>
  <c r="I19" i="4" s="1"/>
  <c r="K19" i="4" s="1"/>
  <c r="G18" i="4"/>
  <c r="H18" i="4" s="1"/>
  <c r="I18" i="4" s="1"/>
  <c r="K18" i="4" s="1"/>
  <c r="G17" i="4"/>
  <c r="H17" i="4" s="1"/>
  <c r="I17" i="4" s="1"/>
  <c r="K17" i="4" s="1"/>
  <c r="G16" i="4"/>
  <c r="H16" i="4" s="1"/>
  <c r="I16" i="4" s="1"/>
  <c r="K16" i="4" s="1"/>
  <c r="G15" i="4"/>
  <c r="H15" i="4" s="1"/>
  <c r="I15" i="4" s="1"/>
  <c r="K15" i="4" s="1"/>
  <c r="G14" i="4"/>
  <c r="H14" i="4" s="1"/>
  <c r="I14" i="4" s="1"/>
  <c r="K14" i="4" s="1"/>
  <c r="G13" i="4"/>
  <c r="H13" i="4" s="1"/>
  <c r="I13" i="4" s="1"/>
  <c r="K13" i="4" s="1"/>
  <c r="G12" i="4"/>
  <c r="H12" i="4" s="1"/>
  <c r="I12" i="4" s="1"/>
  <c r="K12" i="4" s="1"/>
  <c r="G11" i="4"/>
  <c r="H11" i="4" s="1"/>
  <c r="I11" i="4" s="1"/>
  <c r="K11" i="4" s="1"/>
  <c r="G10" i="4"/>
  <c r="H10" i="4" s="1"/>
  <c r="I10" i="4" s="1"/>
  <c r="K10" i="4" s="1"/>
  <c r="G9" i="4"/>
  <c r="H9" i="4" s="1"/>
  <c r="I9" i="4" s="1"/>
  <c r="K9" i="4" s="1"/>
  <c r="G8" i="4"/>
  <c r="H8" i="4" s="1"/>
  <c r="I8" i="4" s="1"/>
  <c r="K8" i="4" s="1"/>
  <c r="G7" i="4"/>
  <c r="H7" i="4" s="1"/>
  <c r="I7" i="4" s="1"/>
  <c r="K7" i="4" s="1"/>
  <c r="G6" i="4"/>
  <c r="H6" i="4" s="1"/>
  <c r="I6" i="4" s="1"/>
  <c r="K6" i="4" s="1"/>
  <c r="G5" i="4"/>
  <c r="H5" i="4" s="1"/>
  <c r="I5" i="4" s="1"/>
  <c r="K5" i="4" s="1"/>
  <c r="G4" i="4"/>
  <c r="H4" i="4" s="1"/>
  <c r="I4" i="4" s="1"/>
  <c r="J49" i="3"/>
  <c r="G48" i="3"/>
  <c r="H48" i="3" s="1"/>
  <c r="I48" i="3" s="1"/>
  <c r="K48" i="3" s="1"/>
  <c r="I46" i="3"/>
  <c r="K46" i="3" s="1"/>
  <c r="H46" i="3"/>
  <c r="G46" i="3"/>
  <c r="G43" i="3"/>
  <c r="H43" i="3" s="1"/>
  <c r="I43" i="3" s="1"/>
  <c r="K43" i="3" s="1"/>
  <c r="I42" i="3"/>
  <c r="K42" i="3" s="1"/>
  <c r="H42" i="3"/>
  <c r="G42" i="3"/>
  <c r="G41" i="3"/>
  <c r="H41" i="3" s="1"/>
  <c r="I41" i="3" s="1"/>
  <c r="K41" i="3" s="1"/>
  <c r="I40" i="3"/>
  <c r="K40" i="3" s="1"/>
  <c r="H40" i="3"/>
  <c r="G40" i="3"/>
  <c r="G39" i="3"/>
  <c r="H39" i="3" s="1"/>
  <c r="I39" i="3" s="1"/>
  <c r="G38" i="3"/>
  <c r="H38" i="3" s="1"/>
  <c r="I38" i="3" s="1"/>
  <c r="G37" i="3"/>
  <c r="H37" i="3" s="1"/>
  <c r="I37" i="3" s="1"/>
  <c r="K37" i="3" s="1"/>
  <c r="G36" i="3"/>
  <c r="H36" i="3" s="1"/>
  <c r="I36" i="3" s="1"/>
  <c r="K36" i="3" s="1"/>
  <c r="G35" i="3"/>
  <c r="H35" i="3" s="1"/>
  <c r="I35" i="3" s="1"/>
  <c r="K35" i="3" s="1"/>
  <c r="G34" i="3"/>
  <c r="H34" i="3" s="1"/>
  <c r="I34" i="3" s="1"/>
  <c r="K34" i="3" s="1"/>
  <c r="G33" i="3"/>
  <c r="H33" i="3" s="1"/>
  <c r="I33" i="3" s="1"/>
  <c r="K33" i="3" s="1"/>
  <c r="G32" i="3"/>
  <c r="H32" i="3" s="1"/>
  <c r="I32" i="3" s="1"/>
  <c r="K32" i="3" s="1"/>
  <c r="G31" i="3"/>
  <c r="H31" i="3" s="1"/>
  <c r="I31" i="3" s="1"/>
  <c r="K31" i="3" s="1"/>
  <c r="G30" i="3"/>
  <c r="H30" i="3" s="1"/>
  <c r="I30" i="3" s="1"/>
  <c r="K30" i="3" s="1"/>
  <c r="G29" i="3"/>
  <c r="H29" i="3" s="1"/>
  <c r="I29" i="3" s="1"/>
  <c r="K29" i="3" s="1"/>
  <c r="G28" i="3"/>
  <c r="H28" i="3" s="1"/>
  <c r="I28" i="3" s="1"/>
  <c r="K28" i="3" s="1"/>
  <c r="G27" i="3"/>
  <c r="H27" i="3" s="1"/>
  <c r="I27" i="3" s="1"/>
  <c r="K27" i="3" s="1"/>
  <c r="G26" i="3"/>
  <c r="H26" i="3" s="1"/>
  <c r="I26" i="3" s="1"/>
  <c r="K26" i="3" s="1"/>
  <c r="G25" i="3"/>
  <c r="H25" i="3" s="1"/>
  <c r="I25" i="3" s="1"/>
  <c r="K25" i="3" s="1"/>
  <c r="G24" i="3"/>
  <c r="H24" i="3" s="1"/>
  <c r="I24" i="3" s="1"/>
  <c r="K24" i="3" s="1"/>
  <c r="G23" i="3"/>
  <c r="H23" i="3" s="1"/>
  <c r="I23" i="3" s="1"/>
  <c r="K23" i="3" s="1"/>
  <c r="G22" i="3"/>
  <c r="H22" i="3" s="1"/>
  <c r="I22" i="3" s="1"/>
  <c r="K22" i="3" s="1"/>
  <c r="G21" i="3"/>
  <c r="H21" i="3" s="1"/>
  <c r="I21" i="3" s="1"/>
  <c r="K21" i="3" s="1"/>
  <c r="G20" i="3"/>
  <c r="H20" i="3" s="1"/>
  <c r="I20" i="3" s="1"/>
  <c r="K20" i="3" s="1"/>
  <c r="G19" i="3"/>
  <c r="H19" i="3" s="1"/>
  <c r="I19" i="3" s="1"/>
  <c r="K19" i="3" s="1"/>
  <c r="G18" i="3"/>
  <c r="H18" i="3" s="1"/>
  <c r="I18" i="3" s="1"/>
  <c r="K18" i="3" s="1"/>
  <c r="G17" i="3"/>
  <c r="H17" i="3" s="1"/>
  <c r="I17" i="3" s="1"/>
  <c r="K17" i="3" s="1"/>
  <c r="G16" i="3"/>
  <c r="H16" i="3" s="1"/>
  <c r="I16" i="3" s="1"/>
  <c r="K16" i="3" s="1"/>
  <c r="G15" i="3"/>
  <c r="H15" i="3" s="1"/>
  <c r="I15" i="3" s="1"/>
  <c r="K15" i="3" s="1"/>
  <c r="G14" i="3"/>
  <c r="H14" i="3" s="1"/>
  <c r="I14" i="3" s="1"/>
  <c r="K14" i="3" s="1"/>
  <c r="G13" i="3"/>
  <c r="H13" i="3" s="1"/>
  <c r="I13" i="3" s="1"/>
  <c r="K13" i="3" s="1"/>
  <c r="G12" i="3"/>
  <c r="H12" i="3" s="1"/>
  <c r="I12" i="3" s="1"/>
  <c r="K12" i="3" s="1"/>
  <c r="G11" i="3"/>
  <c r="H11" i="3" s="1"/>
  <c r="I11" i="3" s="1"/>
  <c r="K11" i="3" s="1"/>
  <c r="G10" i="3"/>
  <c r="H10" i="3" s="1"/>
  <c r="I10" i="3" s="1"/>
  <c r="K10" i="3" s="1"/>
  <c r="G9" i="3"/>
  <c r="H9" i="3" s="1"/>
  <c r="I9" i="3" s="1"/>
  <c r="K9" i="3" s="1"/>
  <c r="G8" i="3"/>
  <c r="H8" i="3" s="1"/>
  <c r="I8" i="3" s="1"/>
  <c r="K8" i="3" s="1"/>
  <c r="G7" i="3"/>
  <c r="H7" i="3" s="1"/>
  <c r="I7" i="3" s="1"/>
  <c r="K7" i="3" s="1"/>
  <c r="G6" i="3"/>
  <c r="H6" i="3" s="1"/>
  <c r="I6" i="3" s="1"/>
  <c r="K6" i="3" s="1"/>
  <c r="G5" i="3"/>
  <c r="H5" i="3" s="1"/>
  <c r="I5" i="3" s="1"/>
  <c r="K5" i="3" s="1"/>
  <c r="G4" i="3"/>
  <c r="H4" i="3" s="1"/>
  <c r="I4" i="3" s="1"/>
  <c r="J49" i="2"/>
  <c r="G48" i="2"/>
  <c r="H48" i="2" s="1"/>
  <c r="I48" i="2" s="1"/>
  <c r="K48" i="2" s="1"/>
  <c r="G46" i="2"/>
  <c r="H46" i="2" s="1"/>
  <c r="I46" i="2" s="1"/>
  <c r="K46" i="2" s="1"/>
  <c r="G43" i="2"/>
  <c r="H43" i="2" s="1"/>
  <c r="I43" i="2" s="1"/>
  <c r="K43" i="2" s="1"/>
  <c r="G42" i="2"/>
  <c r="H42" i="2" s="1"/>
  <c r="I42" i="2" s="1"/>
  <c r="K42" i="2" s="1"/>
  <c r="G41" i="2"/>
  <c r="H41" i="2" s="1"/>
  <c r="I41" i="2" s="1"/>
  <c r="K41" i="2" s="1"/>
  <c r="G40" i="2"/>
  <c r="H40" i="2" s="1"/>
  <c r="I40" i="2" s="1"/>
  <c r="K40" i="2" s="1"/>
  <c r="G39" i="2"/>
  <c r="H39" i="2" s="1"/>
  <c r="I39" i="2" s="1"/>
  <c r="K39" i="2" s="1"/>
  <c r="G38" i="2"/>
  <c r="H38" i="2" s="1"/>
  <c r="I38" i="2" s="1"/>
  <c r="K38" i="2" s="1"/>
  <c r="G37" i="2"/>
  <c r="H37" i="2" s="1"/>
  <c r="I37" i="2" s="1"/>
  <c r="K37" i="2" s="1"/>
  <c r="G36" i="2"/>
  <c r="H36" i="2" s="1"/>
  <c r="I36" i="2" s="1"/>
  <c r="K36" i="2" s="1"/>
  <c r="G35" i="2"/>
  <c r="H35" i="2" s="1"/>
  <c r="I35" i="2" s="1"/>
  <c r="K35" i="2" s="1"/>
  <c r="G34" i="2"/>
  <c r="H34" i="2" s="1"/>
  <c r="I34" i="2" s="1"/>
  <c r="K34" i="2" s="1"/>
  <c r="G33" i="2"/>
  <c r="H33" i="2" s="1"/>
  <c r="I33" i="2" s="1"/>
  <c r="K33" i="2" s="1"/>
  <c r="G32" i="2"/>
  <c r="H32" i="2" s="1"/>
  <c r="I32" i="2" s="1"/>
  <c r="K32" i="2" s="1"/>
  <c r="G31" i="2"/>
  <c r="H31" i="2" s="1"/>
  <c r="I31" i="2" s="1"/>
  <c r="K31" i="2" s="1"/>
  <c r="G30" i="2"/>
  <c r="H30" i="2" s="1"/>
  <c r="I30" i="2" s="1"/>
  <c r="K30" i="2" s="1"/>
  <c r="G29" i="2"/>
  <c r="H29" i="2" s="1"/>
  <c r="I29" i="2" s="1"/>
  <c r="K29" i="2" s="1"/>
  <c r="G28" i="2"/>
  <c r="H28" i="2" s="1"/>
  <c r="I28" i="2" s="1"/>
  <c r="K28" i="2" s="1"/>
  <c r="G27" i="2"/>
  <c r="H27" i="2" s="1"/>
  <c r="I27" i="2" s="1"/>
  <c r="K27" i="2" s="1"/>
  <c r="G26" i="2"/>
  <c r="H26" i="2" s="1"/>
  <c r="I26" i="2" s="1"/>
  <c r="K26" i="2" s="1"/>
  <c r="G25" i="2"/>
  <c r="H25" i="2" s="1"/>
  <c r="I25" i="2" s="1"/>
  <c r="K25" i="2" s="1"/>
  <c r="G24" i="2"/>
  <c r="H24" i="2" s="1"/>
  <c r="I24" i="2" s="1"/>
  <c r="K24" i="2" s="1"/>
  <c r="G23" i="2"/>
  <c r="H23" i="2" s="1"/>
  <c r="I23" i="2" s="1"/>
  <c r="K23" i="2" s="1"/>
  <c r="G22" i="2"/>
  <c r="H22" i="2" s="1"/>
  <c r="I22" i="2" s="1"/>
  <c r="K22" i="2" s="1"/>
  <c r="G21" i="2"/>
  <c r="H21" i="2" s="1"/>
  <c r="I21" i="2" s="1"/>
  <c r="K21" i="2" s="1"/>
  <c r="G20" i="2"/>
  <c r="H20" i="2" s="1"/>
  <c r="I20" i="2" s="1"/>
  <c r="K20" i="2" s="1"/>
  <c r="G19" i="2"/>
  <c r="H19" i="2" s="1"/>
  <c r="I19" i="2" s="1"/>
  <c r="K19" i="2" s="1"/>
  <c r="G18" i="2"/>
  <c r="H18" i="2" s="1"/>
  <c r="I18" i="2" s="1"/>
  <c r="K18" i="2" s="1"/>
  <c r="G17" i="2"/>
  <c r="H17" i="2" s="1"/>
  <c r="I17" i="2" s="1"/>
  <c r="K17" i="2" s="1"/>
  <c r="G16" i="2"/>
  <c r="H16" i="2" s="1"/>
  <c r="I16" i="2" s="1"/>
  <c r="K16" i="2" s="1"/>
  <c r="G15" i="2"/>
  <c r="H15" i="2" s="1"/>
  <c r="I15" i="2" s="1"/>
  <c r="K15" i="2" s="1"/>
  <c r="G14" i="2"/>
  <c r="H14" i="2" s="1"/>
  <c r="I14" i="2" s="1"/>
  <c r="K14" i="2" s="1"/>
  <c r="G13" i="2"/>
  <c r="H13" i="2" s="1"/>
  <c r="I13" i="2" s="1"/>
  <c r="K13" i="2" s="1"/>
  <c r="G12" i="2"/>
  <c r="H12" i="2" s="1"/>
  <c r="I12" i="2" s="1"/>
  <c r="K12" i="2" s="1"/>
  <c r="G11" i="2"/>
  <c r="H11" i="2" s="1"/>
  <c r="I11" i="2" s="1"/>
  <c r="K11" i="2" s="1"/>
  <c r="G10" i="2"/>
  <c r="H10" i="2" s="1"/>
  <c r="I10" i="2" s="1"/>
  <c r="K10" i="2" s="1"/>
  <c r="G9" i="2"/>
  <c r="H9" i="2" s="1"/>
  <c r="I9" i="2" s="1"/>
  <c r="K9" i="2" s="1"/>
  <c r="G8" i="2"/>
  <c r="H8" i="2" s="1"/>
  <c r="I8" i="2" s="1"/>
  <c r="K8" i="2" s="1"/>
  <c r="G7" i="2"/>
  <c r="H7" i="2" s="1"/>
  <c r="I7" i="2" s="1"/>
  <c r="K7" i="2" s="1"/>
  <c r="G6" i="2"/>
  <c r="H6" i="2" s="1"/>
  <c r="I6" i="2" s="1"/>
  <c r="K6" i="2" s="1"/>
  <c r="G5" i="2"/>
  <c r="H5" i="2" s="1"/>
  <c r="I5" i="2" s="1"/>
  <c r="K5" i="2" s="1"/>
  <c r="G4" i="2"/>
  <c r="H4" i="2" s="1"/>
  <c r="I4" i="2" s="1"/>
  <c r="G48" i="1"/>
  <c r="H48" i="1" s="1"/>
  <c r="I48" i="1" s="1"/>
  <c r="K48" i="1" s="1"/>
  <c r="G46" i="1"/>
  <c r="H46" i="1" s="1"/>
  <c r="I46" i="1" s="1"/>
  <c r="K46" i="1" s="1"/>
  <c r="G43" i="1"/>
  <c r="H43" i="1" s="1"/>
  <c r="I43" i="1" s="1"/>
  <c r="K43" i="1" s="1"/>
  <c r="G42" i="1"/>
  <c r="H42" i="1" s="1"/>
  <c r="I42" i="1" s="1"/>
  <c r="K42" i="1" s="1"/>
  <c r="G41" i="1"/>
  <c r="H41" i="1" s="1"/>
  <c r="I41" i="1" s="1"/>
  <c r="K41" i="1" s="1"/>
  <c r="G40" i="1"/>
  <c r="H40" i="1" s="1"/>
  <c r="I40" i="1" s="1"/>
  <c r="K40" i="1" s="1"/>
  <c r="G39" i="1"/>
  <c r="H39" i="1" s="1"/>
  <c r="I39" i="1" s="1"/>
  <c r="K39" i="1" s="1"/>
  <c r="G38" i="1"/>
  <c r="H38" i="1" s="1"/>
  <c r="I38" i="1" s="1"/>
  <c r="K38" i="1" s="1"/>
  <c r="G37" i="1"/>
  <c r="H37" i="1" s="1"/>
  <c r="I37" i="1" s="1"/>
  <c r="G36" i="1"/>
  <c r="H36" i="1" s="1"/>
  <c r="I36" i="1" s="1"/>
  <c r="K36" i="1" s="1"/>
  <c r="G35" i="1"/>
  <c r="H35" i="1" s="1"/>
  <c r="I35" i="1" s="1"/>
  <c r="K35" i="1" s="1"/>
  <c r="G34" i="1"/>
  <c r="H34" i="1" s="1"/>
  <c r="I34" i="1" s="1"/>
  <c r="K34" i="1" s="1"/>
  <c r="G33" i="1"/>
  <c r="H33" i="1" s="1"/>
  <c r="I33" i="1" s="1"/>
  <c r="K33" i="1" s="1"/>
  <c r="G32" i="1"/>
  <c r="H32" i="1" s="1"/>
  <c r="I32" i="1" s="1"/>
  <c r="K32" i="1" s="1"/>
  <c r="G31" i="1"/>
  <c r="H31" i="1" s="1"/>
  <c r="I31" i="1" s="1"/>
  <c r="K31" i="1" s="1"/>
  <c r="G30" i="1"/>
  <c r="H30" i="1" s="1"/>
  <c r="I30" i="1" s="1"/>
  <c r="K30" i="1" s="1"/>
  <c r="G29" i="1"/>
  <c r="H29" i="1" s="1"/>
  <c r="I29" i="1" s="1"/>
  <c r="K29" i="1" s="1"/>
  <c r="G28" i="1"/>
  <c r="H28" i="1" s="1"/>
  <c r="I28" i="1" s="1"/>
  <c r="G27" i="1"/>
  <c r="H27" i="1" s="1"/>
  <c r="I27" i="1" s="1"/>
  <c r="K27" i="1" s="1"/>
  <c r="G26" i="1"/>
  <c r="H26" i="1" s="1"/>
  <c r="I26" i="1" s="1"/>
  <c r="K26" i="1" s="1"/>
  <c r="G25" i="1"/>
  <c r="H25" i="1" s="1"/>
  <c r="I25" i="1" s="1"/>
  <c r="K25" i="1" s="1"/>
  <c r="G24" i="1"/>
  <c r="H24" i="1" s="1"/>
  <c r="I24" i="1" s="1"/>
  <c r="K24" i="1" s="1"/>
  <c r="G23" i="1"/>
  <c r="H23" i="1" s="1"/>
  <c r="I23" i="1" s="1"/>
  <c r="K23" i="1" s="1"/>
  <c r="G22" i="1"/>
  <c r="H22" i="1" s="1"/>
  <c r="I22" i="1" s="1"/>
  <c r="K22" i="1" s="1"/>
  <c r="G21" i="1"/>
  <c r="H21" i="1" s="1"/>
  <c r="I21" i="1" s="1"/>
  <c r="K21" i="1" s="1"/>
  <c r="G20" i="1"/>
  <c r="H20" i="1" s="1"/>
  <c r="I20" i="1" s="1"/>
  <c r="K20" i="1" s="1"/>
  <c r="G19" i="1"/>
  <c r="H19" i="1" s="1"/>
  <c r="I19" i="1" s="1"/>
  <c r="K19" i="1" s="1"/>
  <c r="G18" i="1"/>
  <c r="H18" i="1" s="1"/>
  <c r="I18" i="1" s="1"/>
  <c r="K18" i="1" s="1"/>
  <c r="G17" i="1"/>
  <c r="H17" i="1" s="1"/>
  <c r="I17" i="1" s="1"/>
  <c r="K17" i="1" s="1"/>
  <c r="G16" i="1"/>
  <c r="H16" i="1" s="1"/>
  <c r="I16" i="1" s="1"/>
  <c r="K16" i="1" s="1"/>
  <c r="G15" i="1"/>
  <c r="H15" i="1" s="1"/>
  <c r="I15" i="1" s="1"/>
  <c r="K15" i="1" s="1"/>
  <c r="G14" i="1"/>
  <c r="H14" i="1" s="1"/>
  <c r="I14" i="1" s="1"/>
  <c r="K14" i="1" s="1"/>
  <c r="G13" i="1"/>
  <c r="H13" i="1" s="1"/>
  <c r="I13" i="1" s="1"/>
  <c r="K13" i="1" s="1"/>
  <c r="G12" i="1"/>
  <c r="H12" i="1" s="1"/>
  <c r="I12" i="1" s="1"/>
  <c r="K12" i="1" s="1"/>
  <c r="G11" i="1"/>
  <c r="H11" i="1" s="1"/>
  <c r="I11" i="1" s="1"/>
  <c r="K11" i="1" s="1"/>
  <c r="G10" i="1"/>
  <c r="H10" i="1" s="1"/>
  <c r="I10" i="1" s="1"/>
  <c r="K10" i="1" s="1"/>
  <c r="G9" i="1"/>
  <c r="H9" i="1" s="1"/>
  <c r="I9" i="1" s="1"/>
  <c r="K9" i="1" s="1"/>
  <c r="G8" i="1"/>
  <c r="H8" i="1" s="1"/>
  <c r="I8" i="1" s="1"/>
  <c r="K8" i="1" s="1"/>
  <c r="H7" i="1"/>
  <c r="I7" i="1" s="1"/>
  <c r="G7" i="1"/>
  <c r="G6" i="1"/>
  <c r="H6" i="1" s="1"/>
  <c r="I6" i="1" s="1"/>
  <c r="G5" i="1"/>
  <c r="H5" i="1" s="1"/>
  <c r="I5" i="1" s="1"/>
  <c r="K5" i="1" s="1"/>
  <c r="G4" i="1"/>
  <c r="H4" i="1" s="1"/>
  <c r="I4" i="1" s="1"/>
  <c r="I49" i="4" l="1"/>
  <c r="K4" i="4"/>
  <c r="I49" i="3"/>
  <c r="K4" i="3"/>
  <c r="K4" i="2"/>
  <c r="I49" i="2"/>
  <c r="K4" i="1"/>
  <c r="I49" i="1"/>
</calcChain>
</file>

<file path=xl/sharedStrings.xml><?xml version="1.0" encoding="utf-8"?>
<sst xmlns="http://schemas.openxmlformats.org/spreadsheetml/2006/main" count="235" uniqueCount="62">
  <si>
    <t>VERIFICACIÓN ARITMÉTICA - OFERTA ECOMAS INGENIEROS S.AS.</t>
  </si>
  <si>
    <t>N°</t>
  </si>
  <si>
    <t>Ensayos</t>
  </si>
  <si>
    <t>Cantidad</t>
  </si>
  <si>
    <t>VALOR UNITARIO</t>
  </si>
  <si>
    <t>%IVA</t>
  </si>
  <si>
    <t>VALOR IVA</t>
  </si>
  <si>
    <t>VALOR UNIT + IVA</t>
  </si>
  <si>
    <t>VALOR TOTAL</t>
  </si>
  <si>
    <t>VALOR TOTAL PRESENTADO</t>
  </si>
  <si>
    <t>¿SE CORRIGIÓ ARITMÉTICAMENTE?</t>
  </si>
  <si>
    <t>Color Aparente</t>
  </si>
  <si>
    <t xml:space="preserve">Olor y sabor </t>
  </si>
  <si>
    <t>Turbiedad</t>
  </si>
  <si>
    <t>NO</t>
  </si>
  <si>
    <t xml:space="preserve">Conductividad </t>
  </si>
  <si>
    <t xml:space="preserve">pH </t>
  </si>
  <si>
    <t>Antimonio</t>
  </si>
  <si>
    <t>Arsénico</t>
  </si>
  <si>
    <t>Bario</t>
  </si>
  <si>
    <t>Cadmio</t>
  </si>
  <si>
    <t>Cianuro libre y disociable</t>
  </si>
  <si>
    <t>Cobre</t>
  </si>
  <si>
    <t xml:space="preserve">Cromo total </t>
  </si>
  <si>
    <t>Mercurio</t>
  </si>
  <si>
    <t xml:space="preserve">Niquel </t>
  </si>
  <si>
    <t>Plomo</t>
  </si>
  <si>
    <t>Selenio</t>
  </si>
  <si>
    <t>Trialometanos totales*</t>
  </si>
  <si>
    <t>Hidrocarburos Arómaticos Policiclicos*</t>
  </si>
  <si>
    <t>Carbono Orgánico Total</t>
  </si>
  <si>
    <t xml:space="preserve">Nitritos </t>
  </si>
  <si>
    <t xml:space="preserve">Nitratos </t>
  </si>
  <si>
    <t xml:space="preserve">Fluoruros </t>
  </si>
  <si>
    <t>Calcio</t>
  </si>
  <si>
    <t xml:space="preserve">Alcalinidad total </t>
  </si>
  <si>
    <t xml:space="preserve">Cloruros </t>
  </si>
  <si>
    <t>Aluminio</t>
  </si>
  <si>
    <t>Dureza total</t>
  </si>
  <si>
    <t xml:space="preserve">Hierro total </t>
  </si>
  <si>
    <t>Magnesio</t>
  </si>
  <si>
    <t>Manganeso</t>
  </si>
  <si>
    <t>Molibdeno</t>
  </si>
  <si>
    <t xml:space="preserve">Sulfatos </t>
  </si>
  <si>
    <t>Zinc</t>
  </si>
  <si>
    <t>Fosfatos</t>
  </si>
  <si>
    <t>Pesticidas Organoclorados</t>
  </si>
  <si>
    <t>Pesticidas Organofosforados</t>
  </si>
  <si>
    <t xml:space="preserve">Cloro residual libre </t>
  </si>
  <si>
    <t>Eschericha coli</t>
  </si>
  <si>
    <t>Coliformes totales</t>
  </si>
  <si>
    <t>Giardia</t>
  </si>
  <si>
    <t>Cryptosporidium</t>
  </si>
  <si>
    <t xml:space="preserve">TIPO DE MUESTREO </t>
  </si>
  <si>
    <t>Toma de muestra puntual</t>
  </si>
  <si>
    <t xml:space="preserve">INFORME DE RESULTADOS </t>
  </si>
  <si>
    <t>IRCA por muestra</t>
  </si>
  <si>
    <t>TOTAL</t>
  </si>
  <si>
    <t>VERIFICACIÓN ARITMÉTICA - OFERTA ASEBIOL S.A.S.</t>
  </si>
  <si>
    <t>VERIFICACIÓN ARITMÉTICA - OFERTA VITAE INGENIERÍA &amp; CONSULTORÍA</t>
  </si>
  <si>
    <t>VERIFICACIÓN ARITMÉTICA - OFERTA UNIDSALUD</t>
  </si>
  <si>
    <t>En mérito a la forma en que fue presentada la oferta, la Entidad no pudo realizar la verificación económica de la oferta presentada.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</si>
</sst>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  <numFmt numFmtId="165" formatCode="[$$-240A]\ #,##0"/>
    <numFmt numFmtId="166" formatCode="&quot;$&quot;\ 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47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/>
    </xf>
    <xf numFmtId="44" fontId="3" fillId="0" borderId="1" xfId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3" borderId="1" xfId="1" applyNumberFormat="1" applyFont="1" applyFill="1" applyBorder="1" applyAlignment="1">
      <alignment horizontal="center" vertical="center"/>
    </xf>
    <xf numFmtId="165" fontId="2" fillId="4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166" fontId="7" fillId="3" borderId="1" xfId="0" applyNumberFormat="1" applyFont="1" applyFill="1" applyBorder="1" applyAlignment="1">
      <alignment horizontal="center" vertical="center" wrapText="1"/>
    </xf>
    <xf numFmtId="165" fontId="7" fillId="6" borderId="1" xfId="0" applyNumberFormat="1" applyFont="1" applyFill="1" applyBorder="1" applyAlignment="1">
      <alignment horizontal="center" vertical="center"/>
    </xf>
    <xf numFmtId="0" fontId="3" fillId="0" borderId="1" xfId="0" applyFont="1" applyBorder="1"/>
    <xf numFmtId="9" fontId="3" fillId="0" borderId="1" xfId="2" applyFont="1" applyBorder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44" fontId="3" fillId="0" borderId="1" xfId="1" applyFont="1" applyBorder="1" applyAlignment="1">
      <alignment horizontal="center" vertical="center"/>
    </xf>
    <xf numFmtId="166" fontId="7" fillId="7" borderId="1" xfId="0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3">
    <cellStyle name="Moneda" xfId="1" builtinId="4"/>
    <cellStyle name="Normal" xfId="0" builtinId="0"/>
    <cellStyle name="Porcentaje" xfId="2" builtinId="5"/>
  </cellStyles>
  <dxfs count="26">
    <dxf>
      <font>
        <color theme="9" tint="-0.499984740745262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rgb="FFFF6A47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rgb="FFFF6A47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rgb="FFFF6A47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rgb="FFFF6A47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rgb="FFFF6A47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rgb="FFFF6A47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rgb="FFFF6A47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rgb="FFFF6A47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rgb="FFFF6A47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rgb="FFFF6A47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rgb="FFFF6A47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rgb="FFFF6A47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rgb="FFFF6A4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19049</xdr:rowOff>
    </xdr:from>
    <xdr:to>
      <xdr:col>9</xdr:col>
      <xdr:colOff>628650</xdr:colOff>
      <xdr:row>35</xdr:row>
      <xdr:rowOff>76200</xdr:rowOff>
    </xdr:to>
    <xdr:pic>
      <xdr:nvPicPr>
        <xdr:cNvPr id="2" name="Imagen 1" descr="Tabla&#10;&#10;El contenido generado por IA puede ser incorrecto.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1050" y="209549"/>
          <a:ext cx="6705600" cy="6534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9"/>
  <sheetViews>
    <sheetView tabSelected="1" workbookViewId="0">
      <selection activeCell="G5" sqref="G5"/>
    </sheetView>
  </sheetViews>
  <sheetFormatPr baseColWidth="10" defaultColWidth="9.140625" defaultRowHeight="15" x14ac:dyDescent="0.25"/>
  <cols>
    <col min="2" max="2" width="4.28515625" customWidth="1"/>
    <col min="3" max="3" width="32.7109375" customWidth="1"/>
    <col min="4" max="4" width="9.28515625" customWidth="1"/>
    <col min="5" max="5" width="14.42578125" customWidth="1"/>
    <col min="6" max="6" width="9" customWidth="1"/>
    <col min="7" max="7" width="15" customWidth="1"/>
    <col min="8" max="8" width="16.140625" customWidth="1"/>
    <col min="9" max="9" width="16.7109375" customWidth="1"/>
    <col min="10" max="10" width="21" customWidth="1"/>
    <col min="11" max="11" width="20.5703125" customWidth="1"/>
  </cols>
  <sheetData>
    <row r="1" spans="2:11" ht="15.75" thickBot="1" x14ac:dyDescent="0.3"/>
    <row r="2" spans="2:11" ht="15.75" thickBot="1" x14ac:dyDescent="0.3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</row>
    <row r="3" spans="2:11" ht="24.75" thickBot="1" x14ac:dyDescent="0.3"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pans="2:11" ht="15.75" thickBot="1" x14ac:dyDescent="0.3">
      <c r="B4" s="4">
        <v>1</v>
      </c>
      <c r="C4" s="5" t="s">
        <v>11</v>
      </c>
      <c r="D4" s="5">
        <v>5</v>
      </c>
      <c r="E4" s="6">
        <v>5600</v>
      </c>
      <c r="F4" s="4">
        <v>19</v>
      </c>
      <c r="G4" s="7">
        <f>(E4*19)/100</f>
        <v>1064</v>
      </c>
      <c r="H4" s="7">
        <f t="shared" ref="H4:H43" si="0">E4+G4</f>
        <v>6664</v>
      </c>
      <c r="I4" s="8">
        <f t="shared" ref="I4:I43" si="1">H4*D4</f>
        <v>33320</v>
      </c>
      <c r="J4" s="9">
        <v>33320</v>
      </c>
      <c r="K4" s="4" t="str">
        <f>IF(AND(J4&lt;&gt;I4), "SÍ", "NO")</f>
        <v>NO</v>
      </c>
    </row>
    <row r="5" spans="2:11" ht="15.75" thickBot="1" x14ac:dyDescent="0.3">
      <c r="B5" s="4">
        <v>2</v>
      </c>
      <c r="C5" s="5" t="s">
        <v>12</v>
      </c>
      <c r="D5" s="5">
        <v>5</v>
      </c>
      <c r="E5" s="6">
        <v>2100</v>
      </c>
      <c r="F5" s="4">
        <v>19</v>
      </c>
      <c r="G5" s="7">
        <f t="shared" ref="G5:G43" si="2">(E5*F5)/100</f>
        <v>399</v>
      </c>
      <c r="H5" s="7">
        <f t="shared" si="0"/>
        <v>2499</v>
      </c>
      <c r="I5" s="8">
        <f t="shared" si="1"/>
        <v>12495</v>
      </c>
      <c r="J5" s="9">
        <v>12495</v>
      </c>
      <c r="K5" s="4" t="str">
        <f t="shared" ref="K5:K43" si="3">IF(AND(J5&lt;&gt;I5), "SÍ", "NO")</f>
        <v>NO</v>
      </c>
    </row>
    <row r="6" spans="2:11" ht="15.75" thickBot="1" x14ac:dyDescent="0.3">
      <c r="B6" s="4">
        <v>3</v>
      </c>
      <c r="C6" s="5" t="s">
        <v>13</v>
      </c>
      <c r="D6" s="5">
        <v>5</v>
      </c>
      <c r="E6" s="6">
        <v>4410</v>
      </c>
      <c r="F6" s="4">
        <v>19</v>
      </c>
      <c r="G6" s="7">
        <f t="shared" si="2"/>
        <v>837.9</v>
      </c>
      <c r="H6" s="7">
        <f t="shared" si="0"/>
        <v>5247.9</v>
      </c>
      <c r="I6" s="8">
        <f t="shared" si="1"/>
        <v>26239.5</v>
      </c>
      <c r="J6" s="9">
        <v>26240</v>
      </c>
      <c r="K6" s="4" t="s">
        <v>14</v>
      </c>
    </row>
    <row r="7" spans="2:11" ht="15.75" thickBot="1" x14ac:dyDescent="0.3">
      <c r="B7" s="4">
        <v>4</v>
      </c>
      <c r="C7" s="5" t="s">
        <v>15</v>
      </c>
      <c r="D7" s="5">
        <v>5</v>
      </c>
      <c r="E7" s="6">
        <v>3850</v>
      </c>
      <c r="F7" s="4">
        <v>19</v>
      </c>
      <c r="G7" s="7">
        <f t="shared" si="2"/>
        <v>731.5</v>
      </c>
      <c r="H7" s="7">
        <f t="shared" si="0"/>
        <v>4581.5</v>
      </c>
      <c r="I7" s="8">
        <f t="shared" si="1"/>
        <v>22907.5</v>
      </c>
      <c r="J7" s="9">
        <v>22908</v>
      </c>
      <c r="K7" s="4" t="s">
        <v>14</v>
      </c>
    </row>
    <row r="8" spans="2:11" ht="15.75" thickBot="1" x14ac:dyDescent="0.3">
      <c r="B8" s="4">
        <v>5</v>
      </c>
      <c r="C8" s="5" t="s">
        <v>16</v>
      </c>
      <c r="D8" s="5">
        <v>5</v>
      </c>
      <c r="E8" s="6">
        <v>2100</v>
      </c>
      <c r="F8" s="4">
        <v>19</v>
      </c>
      <c r="G8" s="7">
        <f t="shared" si="2"/>
        <v>399</v>
      </c>
      <c r="H8" s="7">
        <f t="shared" si="0"/>
        <v>2499</v>
      </c>
      <c r="I8" s="8">
        <f t="shared" si="1"/>
        <v>12495</v>
      </c>
      <c r="J8" s="9">
        <v>12495</v>
      </c>
      <c r="K8" s="4" t="str">
        <f t="shared" si="3"/>
        <v>NO</v>
      </c>
    </row>
    <row r="9" spans="2:11" ht="15.75" thickBot="1" x14ac:dyDescent="0.3">
      <c r="B9" s="4">
        <v>6</v>
      </c>
      <c r="C9" s="10" t="s">
        <v>17</v>
      </c>
      <c r="D9" s="5">
        <v>5</v>
      </c>
      <c r="E9" s="6">
        <v>19000</v>
      </c>
      <c r="F9" s="4">
        <v>19</v>
      </c>
      <c r="G9" s="7">
        <f t="shared" si="2"/>
        <v>3610</v>
      </c>
      <c r="H9" s="7">
        <f t="shared" si="0"/>
        <v>22610</v>
      </c>
      <c r="I9" s="8">
        <f t="shared" si="1"/>
        <v>113050</v>
      </c>
      <c r="J9" s="9">
        <v>113050</v>
      </c>
      <c r="K9" s="4" t="str">
        <f t="shared" si="3"/>
        <v>NO</v>
      </c>
    </row>
    <row r="10" spans="2:11" ht="15.75" thickBot="1" x14ac:dyDescent="0.3">
      <c r="B10" s="4">
        <v>7</v>
      </c>
      <c r="C10" s="10" t="s">
        <v>18</v>
      </c>
      <c r="D10" s="5">
        <v>5</v>
      </c>
      <c r="E10" s="6">
        <v>26400</v>
      </c>
      <c r="F10" s="4">
        <v>19</v>
      </c>
      <c r="G10" s="7">
        <f t="shared" si="2"/>
        <v>5016</v>
      </c>
      <c r="H10" s="7">
        <f t="shared" si="0"/>
        <v>31416</v>
      </c>
      <c r="I10" s="8">
        <f t="shared" si="1"/>
        <v>157080</v>
      </c>
      <c r="J10" s="9">
        <v>157080</v>
      </c>
      <c r="K10" s="4" t="str">
        <f t="shared" si="3"/>
        <v>NO</v>
      </c>
    </row>
    <row r="11" spans="2:11" ht="15.75" thickBot="1" x14ac:dyDescent="0.3">
      <c r="B11" s="4">
        <v>8</v>
      </c>
      <c r="C11" s="10" t="s">
        <v>19</v>
      </c>
      <c r="D11" s="5">
        <v>5</v>
      </c>
      <c r="E11" s="6">
        <v>19000</v>
      </c>
      <c r="F11" s="4">
        <v>19</v>
      </c>
      <c r="G11" s="7">
        <f t="shared" si="2"/>
        <v>3610</v>
      </c>
      <c r="H11" s="7">
        <f t="shared" si="0"/>
        <v>22610</v>
      </c>
      <c r="I11" s="8">
        <f t="shared" si="1"/>
        <v>113050</v>
      </c>
      <c r="J11" s="9">
        <v>113050</v>
      </c>
      <c r="K11" s="4" t="str">
        <f t="shared" si="3"/>
        <v>NO</v>
      </c>
    </row>
    <row r="12" spans="2:11" ht="15.75" thickBot="1" x14ac:dyDescent="0.3">
      <c r="B12" s="4">
        <v>9</v>
      </c>
      <c r="C12" s="10" t="s">
        <v>20</v>
      </c>
      <c r="D12" s="5">
        <v>5</v>
      </c>
      <c r="E12" s="6">
        <v>19000</v>
      </c>
      <c r="F12" s="4">
        <v>19</v>
      </c>
      <c r="G12" s="7">
        <f t="shared" si="2"/>
        <v>3610</v>
      </c>
      <c r="H12" s="7">
        <f t="shared" si="0"/>
        <v>22610</v>
      </c>
      <c r="I12" s="8">
        <f t="shared" si="1"/>
        <v>113050</v>
      </c>
      <c r="J12" s="9">
        <v>113050</v>
      </c>
      <c r="K12" s="4" t="str">
        <f t="shared" si="3"/>
        <v>NO</v>
      </c>
    </row>
    <row r="13" spans="2:11" ht="15.75" thickBot="1" x14ac:dyDescent="0.3">
      <c r="B13" s="4">
        <v>10</v>
      </c>
      <c r="C13" s="10" t="s">
        <v>21</v>
      </c>
      <c r="D13" s="5">
        <v>5</v>
      </c>
      <c r="E13" s="6">
        <v>33600</v>
      </c>
      <c r="F13" s="4">
        <v>19</v>
      </c>
      <c r="G13" s="7">
        <f t="shared" si="2"/>
        <v>6384</v>
      </c>
      <c r="H13" s="7">
        <f t="shared" si="0"/>
        <v>39984</v>
      </c>
      <c r="I13" s="8">
        <f t="shared" si="1"/>
        <v>199920</v>
      </c>
      <c r="J13" s="9">
        <v>199920</v>
      </c>
      <c r="K13" s="4" t="str">
        <f t="shared" si="3"/>
        <v>NO</v>
      </c>
    </row>
    <row r="14" spans="2:11" ht="15.75" thickBot="1" x14ac:dyDescent="0.3">
      <c r="B14" s="4">
        <v>11</v>
      </c>
      <c r="C14" s="10" t="s">
        <v>22</v>
      </c>
      <c r="D14" s="5">
        <v>5</v>
      </c>
      <c r="E14" s="6">
        <v>19000</v>
      </c>
      <c r="F14" s="4">
        <v>19</v>
      </c>
      <c r="G14" s="7">
        <f t="shared" si="2"/>
        <v>3610</v>
      </c>
      <c r="H14" s="7">
        <f t="shared" si="0"/>
        <v>22610</v>
      </c>
      <c r="I14" s="11">
        <f t="shared" si="1"/>
        <v>113050</v>
      </c>
      <c r="J14" s="9">
        <v>113050</v>
      </c>
      <c r="K14" s="4" t="str">
        <f t="shared" si="3"/>
        <v>NO</v>
      </c>
    </row>
    <row r="15" spans="2:11" ht="15.75" thickBot="1" x14ac:dyDescent="0.3">
      <c r="B15" s="4">
        <v>12</v>
      </c>
      <c r="C15" s="10" t="s">
        <v>23</v>
      </c>
      <c r="D15" s="5">
        <v>5</v>
      </c>
      <c r="E15" s="6">
        <v>19000</v>
      </c>
      <c r="F15" s="4">
        <v>19</v>
      </c>
      <c r="G15" s="7">
        <f t="shared" si="2"/>
        <v>3610</v>
      </c>
      <c r="H15" s="7">
        <f t="shared" si="0"/>
        <v>22610</v>
      </c>
      <c r="I15" s="11">
        <f t="shared" si="1"/>
        <v>113050</v>
      </c>
      <c r="J15" s="9">
        <v>113050</v>
      </c>
      <c r="K15" s="4" t="str">
        <f t="shared" si="3"/>
        <v>NO</v>
      </c>
    </row>
    <row r="16" spans="2:11" ht="15.75" thickBot="1" x14ac:dyDescent="0.3">
      <c r="B16" s="4">
        <v>13</v>
      </c>
      <c r="C16" s="10" t="s">
        <v>24</v>
      </c>
      <c r="D16" s="5">
        <v>5</v>
      </c>
      <c r="E16" s="6">
        <v>27400</v>
      </c>
      <c r="F16" s="4">
        <v>19</v>
      </c>
      <c r="G16" s="7">
        <f t="shared" si="2"/>
        <v>5206</v>
      </c>
      <c r="H16" s="7">
        <f t="shared" si="0"/>
        <v>32606</v>
      </c>
      <c r="I16" s="11">
        <f t="shared" si="1"/>
        <v>163030</v>
      </c>
      <c r="J16" s="9">
        <v>163030</v>
      </c>
      <c r="K16" s="4" t="str">
        <f t="shared" si="3"/>
        <v>NO</v>
      </c>
    </row>
    <row r="17" spans="2:11" ht="15.75" thickBot="1" x14ac:dyDescent="0.3">
      <c r="B17" s="4">
        <v>14</v>
      </c>
      <c r="C17" s="10" t="s">
        <v>25</v>
      </c>
      <c r="D17" s="5">
        <v>5</v>
      </c>
      <c r="E17" s="6">
        <v>19000</v>
      </c>
      <c r="F17" s="4">
        <v>19</v>
      </c>
      <c r="G17" s="7">
        <f t="shared" si="2"/>
        <v>3610</v>
      </c>
      <c r="H17" s="7">
        <f t="shared" si="0"/>
        <v>22610</v>
      </c>
      <c r="I17" s="11">
        <f t="shared" si="1"/>
        <v>113050</v>
      </c>
      <c r="J17" s="9">
        <v>113050</v>
      </c>
      <c r="K17" s="4" t="str">
        <f t="shared" si="3"/>
        <v>NO</v>
      </c>
    </row>
    <row r="18" spans="2:11" ht="15.75" thickBot="1" x14ac:dyDescent="0.3">
      <c r="B18" s="4">
        <v>15</v>
      </c>
      <c r="C18" s="10" t="s">
        <v>26</v>
      </c>
      <c r="D18" s="5">
        <v>5</v>
      </c>
      <c r="E18" s="6">
        <v>19000</v>
      </c>
      <c r="F18" s="4">
        <v>19</v>
      </c>
      <c r="G18" s="7">
        <f t="shared" si="2"/>
        <v>3610</v>
      </c>
      <c r="H18" s="7">
        <f t="shared" si="0"/>
        <v>22610</v>
      </c>
      <c r="I18" s="11">
        <f t="shared" si="1"/>
        <v>113050</v>
      </c>
      <c r="J18" s="9">
        <v>113050</v>
      </c>
      <c r="K18" s="4" t="str">
        <f t="shared" si="3"/>
        <v>NO</v>
      </c>
    </row>
    <row r="19" spans="2:11" ht="15.75" thickBot="1" x14ac:dyDescent="0.3">
      <c r="B19" s="4">
        <v>16</v>
      </c>
      <c r="C19" s="10" t="s">
        <v>27</v>
      </c>
      <c r="D19" s="5">
        <v>5</v>
      </c>
      <c r="E19" s="6">
        <v>27400</v>
      </c>
      <c r="F19" s="4">
        <v>19</v>
      </c>
      <c r="G19" s="7">
        <f t="shared" si="2"/>
        <v>5206</v>
      </c>
      <c r="H19" s="7">
        <f t="shared" si="0"/>
        <v>32606</v>
      </c>
      <c r="I19" s="11">
        <f t="shared" si="1"/>
        <v>163030</v>
      </c>
      <c r="J19" s="9">
        <v>163030</v>
      </c>
      <c r="K19" s="4" t="str">
        <f t="shared" si="3"/>
        <v>NO</v>
      </c>
    </row>
    <row r="20" spans="2:11" ht="15.75" thickBot="1" x14ac:dyDescent="0.3">
      <c r="B20" s="4">
        <v>17</v>
      </c>
      <c r="C20" s="10" t="s">
        <v>28</v>
      </c>
      <c r="D20" s="5">
        <v>5</v>
      </c>
      <c r="E20" s="6">
        <v>220000</v>
      </c>
      <c r="F20" s="4">
        <v>19</v>
      </c>
      <c r="G20" s="7">
        <f t="shared" si="2"/>
        <v>41800</v>
      </c>
      <c r="H20" s="7">
        <f t="shared" si="0"/>
        <v>261800</v>
      </c>
      <c r="I20" s="11">
        <f t="shared" si="1"/>
        <v>1309000</v>
      </c>
      <c r="J20" s="9">
        <v>1309000</v>
      </c>
      <c r="K20" s="4" t="str">
        <f t="shared" si="3"/>
        <v>NO</v>
      </c>
    </row>
    <row r="21" spans="2:11" ht="15.75" thickBot="1" x14ac:dyDescent="0.3">
      <c r="B21" s="4">
        <v>18</v>
      </c>
      <c r="C21" s="10" t="s">
        <v>29</v>
      </c>
      <c r="D21" s="5">
        <v>5</v>
      </c>
      <c r="E21" s="6">
        <v>206500</v>
      </c>
      <c r="F21" s="4">
        <v>19</v>
      </c>
      <c r="G21" s="7">
        <f t="shared" si="2"/>
        <v>39235</v>
      </c>
      <c r="H21" s="7">
        <f t="shared" si="0"/>
        <v>245735</v>
      </c>
      <c r="I21" s="11">
        <f t="shared" si="1"/>
        <v>1228675</v>
      </c>
      <c r="J21" s="9">
        <v>1228675</v>
      </c>
      <c r="K21" s="4" t="str">
        <f t="shared" si="3"/>
        <v>NO</v>
      </c>
    </row>
    <row r="22" spans="2:11" ht="15.75" thickBot="1" x14ac:dyDescent="0.3">
      <c r="B22" s="4">
        <v>19</v>
      </c>
      <c r="C22" s="5" t="s">
        <v>30</v>
      </c>
      <c r="D22" s="5">
        <v>5</v>
      </c>
      <c r="E22" s="6">
        <v>85000</v>
      </c>
      <c r="F22" s="4">
        <v>19</v>
      </c>
      <c r="G22" s="7">
        <f t="shared" si="2"/>
        <v>16150</v>
      </c>
      <c r="H22" s="7">
        <f t="shared" si="0"/>
        <v>101150</v>
      </c>
      <c r="I22" s="11">
        <f t="shared" si="1"/>
        <v>505750</v>
      </c>
      <c r="J22" s="9">
        <v>505750</v>
      </c>
      <c r="K22" s="4" t="str">
        <f t="shared" si="3"/>
        <v>NO</v>
      </c>
    </row>
    <row r="23" spans="2:11" ht="15.75" thickBot="1" x14ac:dyDescent="0.3">
      <c r="B23" s="4">
        <v>20</v>
      </c>
      <c r="C23" s="10" t="s">
        <v>31</v>
      </c>
      <c r="D23" s="5">
        <v>5</v>
      </c>
      <c r="E23" s="6">
        <v>10500</v>
      </c>
      <c r="F23" s="4">
        <v>19</v>
      </c>
      <c r="G23" s="7">
        <f t="shared" si="2"/>
        <v>1995</v>
      </c>
      <c r="H23" s="7">
        <f t="shared" si="0"/>
        <v>12495</v>
      </c>
      <c r="I23" s="11">
        <f t="shared" si="1"/>
        <v>62475</v>
      </c>
      <c r="J23" s="9">
        <v>62475</v>
      </c>
      <c r="K23" s="4" t="str">
        <f t="shared" si="3"/>
        <v>NO</v>
      </c>
    </row>
    <row r="24" spans="2:11" ht="15.75" thickBot="1" x14ac:dyDescent="0.3">
      <c r="B24" s="4">
        <v>21</v>
      </c>
      <c r="C24" s="10" t="s">
        <v>32</v>
      </c>
      <c r="D24" s="5">
        <v>5</v>
      </c>
      <c r="E24" s="6">
        <v>10500</v>
      </c>
      <c r="F24" s="4">
        <v>19</v>
      </c>
      <c r="G24" s="7">
        <f t="shared" si="2"/>
        <v>1995</v>
      </c>
      <c r="H24" s="7">
        <f t="shared" si="0"/>
        <v>12495</v>
      </c>
      <c r="I24" s="11">
        <f t="shared" si="1"/>
        <v>62475</v>
      </c>
      <c r="J24" s="9">
        <v>62475</v>
      </c>
      <c r="K24" s="4" t="str">
        <f t="shared" si="3"/>
        <v>NO</v>
      </c>
    </row>
    <row r="25" spans="2:11" ht="15.75" thickBot="1" x14ac:dyDescent="0.3">
      <c r="B25" s="4">
        <v>22</v>
      </c>
      <c r="C25" s="10" t="s">
        <v>33</v>
      </c>
      <c r="D25" s="5">
        <v>5</v>
      </c>
      <c r="E25" s="6">
        <v>15400</v>
      </c>
      <c r="F25" s="4">
        <v>19</v>
      </c>
      <c r="G25" s="7">
        <f t="shared" si="2"/>
        <v>2926</v>
      </c>
      <c r="H25" s="7">
        <f t="shared" si="0"/>
        <v>18326</v>
      </c>
      <c r="I25" s="11">
        <f t="shared" si="1"/>
        <v>91630</v>
      </c>
      <c r="J25" s="9">
        <v>91630</v>
      </c>
      <c r="K25" s="4" t="str">
        <f t="shared" si="3"/>
        <v>NO</v>
      </c>
    </row>
    <row r="26" spans="2:11" ht="15.75" thickBot="1" x14ac:dyDescent="0.3">
      <c r="B26" s="4">
        <v>23</v>
      </c>
      <c r="C26" s="10" t="s">
        <v>34</v>
      </c>
      <c r="D26" s="5">
        <v>5</v>
      </c>
      <c r="E26" s="6">
        <v>19000</v>
      </c>
      <c r="F26" s="4">
        <v>19</v>
      </c>
      <c r="G26" s="7">
        <f t="shared" si="2"/>
        <v>3610</v>
      </c>
      <c r="H26" s="7">
        <f t="shared" si="0"/>
        <v>22610</v>
      </c>
      <c r="I26" s="11">
        <f t="shared" si="1"/>
        <v>113050</v>
      </c>
      <c r="J26" s="9">
        <v>113050</v>
      </c>
      <c r="K26" s="4" t="str">
        <f t="shared" si="3"/>
        <v>NO</v>
      </c>
    </row>
    <row r="27" spans="2:11" ht="15.75" thickBot="1" x14ac:dyDescent="0.3">
      <c r="B27" s="4">
        <v>24</v>
      </c>
      <c r="C27" s="10" t="s">
        <v>35</v>
      </c>
      <c r="D27" s="5">
        <v>5</v>
      </c>
      <c r="E27" s="6">
        <v>4480</v>
      </c>
      <c r="F27" s="4">
        <v>19</v>
      </c>
      <c r="G27" s="7">
        <f t="shared" si="2"/>
        <v>851.2</v>
      </c>
      <c r="H27" s="7">
        <f t="shared" si="0"/>
        <v>5331.2</v>
      </c>
      <c r="I27" s="11">
        <f t="shared" si="1"/>
        <v>26656</v>
      </c>
      <c r="J27" s="9">
        <v>26656</v>
      </c>
      <c r="K27" s="4" t="str">
        <f t="shared" si="3"/>
        <v>NO</v>
      </c>
    </row>
    <row r="28" spans="2:11" ht="15.75" thickBot="1" x14ac:dyDescent="0.3">
      <c r="B28" s="4">
        <v>25</v>
      </c>
      <c r="C28" s="10" t="s">
        <v>36</v>
      </c>
      <c r="D28" s="5">
        <v>5</v>
      </c>
      <c r="E28" s="6">
        <v>8050</v>
      </c>
      <c r="F28" s="4">
        <v>19</v>
      </c>
      <c r="G28" s="7">
        <f t="shared" si="2"/>
        <v>1529.5</v>
      </c>
      <c r="H28" s="7">
        <f t="shared" si="0"/>
        <v>9579.5</v>
      </c>
      <c r="I28" s="11">
        <f t="shared" si="1"/>
        <v>47897.5</v>
      </c>
      <c r="J28" s="9">
        <v>47898</v>
      </c>
      <c r="K28" s="4" t="s">
        <v>14</v>
      </c>
    </row>
    <row r="29" spans="2:11" ht="15.75" thickBot="1" x14ac:dyDescent="0.3">
      <c r="B29" s="4">
        <v>26</v>
      </c>
      <c r="C29" s="10" t="s">
        <v>37</v>
      </c>
      <c r="D29" s="5">
        <v>5</v>
      </c>
      <c r="E29" s="6">
        <v>18000</v>
      </c>
      <c r="F29" s="4">
        <v>19</v>
      </c>
      <c r="G29" s="7">
        <f t="shared" si="2"/>
        <v>3420</v>
      </c>
      <c r="H29" s="7">
        <f t="shared" si="0"/>
        <v>21420</v>
      </c>
      <c r="I29" s="11">
        <f t="shared" si="1"/>
        <v>107100</v>
      </c>
      <c r="J29" s="9">
        <v>107100</v>
      </c>
      <c r="K29" s="4" t="str">
        <f t="shared" si="3"/>
        <v>NO</v>
      </c>
    </row>
    <row r="30" spans="2:11" ht="15.75" thickBot="1" x14ac:dyDescent="0.3">
      <c r="B30" s="4">
        <v>27</v>
      </c>
      <c r="C30" s="10" t="s">
        <v>38</v>
      </c>
      <c r="D30" s="5">
        <v>5</v>
      </c>
      <c r="E30" s="6">
        <v>4480</v>
      </c>
      <c r="F30" s="4">
        <v>19</v>
      </c>
      <c r="G30" s="7">
        <f t="shared" si="2"/>
        <v>851.2</v>
      </c>
      <c r="H30" s="7">
        <f t="shared" si="0"/>
        <v>5331.2</v>
      </c>
      <c r="I30" s="11">
        <f t="shared" si="1"/>
        <v>26656</v>
      </c>
      <c r="J30" s="9">
        <v>26656</v>
      </c>
      <c r="K30" s="4" t="str">
        <f t="shared" si="3"/>
        <v>NO</v>
      </c>
    </row>
    <row r="31" spans="2:11" ht="15.75" thickBot="1" x14ac:dyDescent="0.3">
      <c r="B31" s="4">
        <v>28</v>
      </c>
      <c r="C31" s="10" t="s">
        <v>39</v>
      </c>
      <c r="D31" s="5">
        <v>5</v>
      </c>
      <c r="E31" s="6">
        <v>19000</v>
      </c>
      <c r="F31" s="4">
        <v>19</v>
      </c>
      <c r="G31" s="7">
        <f t="shared" si="2"/>
        <v>3610</v>
      </c>
      <c r="H31" s="7">
        <f t="shared" si="0"/>
        <v>22610</v>
      </c>
      <c r="I31" s="11">
        <f t="shared" si="1"/>
        <v>113050</v>
      </c>
      <c r="J31" s="9">
        <v>113050</v>
      </c>
      <c r="K31" s="4" t="str">
        <f t="shared" si="3"/>
        <v>NO</v>
      </c>
    </row>
    <row r="32" spans="2:11" ht="15.75" thickBot="1" x14ac:dyDescent="0.3">
      <c r="B32" s="4">
        <v>29</v>
      </c>
      <c r="C32" s="10" t="s">
        <v>40</v>
      </c>
      <c r="D32" s="5">
        <v>5</v>
      </c>
      <c r="E32" s="6">
        <v>19000</v>
      </c>
      <c r="F32" s="4">
        <v>19</v>
      </c>
      <c r="G32" s="7">
        <f t="shared" si="2"/>
        <v>3610</v>
      </c>
      <c r="H32" s="7">
        <f t="shared" si="0"/>
        <v>22610</v>
      </c>
      <c r="I32" s="11">
        <f t="shared" si="1"/>
        <v>113050</v>
      </c>
      <c r="J32" s="9">
        <v>113050</v>
      </c>
      <c r="K32" s="4" t="str">
        <f t="shared" si="3"/>
        <v>NO</v>
      </c>
    </row>
    <row r="33" spans="2:11" ht="15.75" thickBot="1" x14ac:dyDescent="0.3">
      <c r="B33" s="4">
        <v>30</v>
      </c>
      <c r="C33" s="10" t="s">
        <v>41</v>
      </c>
      <c r="D33" s="5">
        <v>5</v>
      </c>
      <c r="E33" s="6">
        <v>19000</v>
      </c>
      <c r="F33" s="4">
        <v>19</v>
      </c>
      <c r="G33" s="7">
        <f t="shared" si="2"/>
        <v>3610</v>
      </c>
      <c r="H33" s="7">
        <f t="shared" si="0"/>
        <v>22610</v>
      </c>
      <c r="I33" s="11">
        <f t="shared" si="1"/>
        <v>113050</v>
      </c>
      <c r="J33" s="9">
        <v>113050</v>
      </c>
      <c r="K33" s="4" t="str">
        <f t="shared" si="3"/>
        <v>NO</v>
      </c>
    </row>
    <row r="34" spans="2:11" ht="15.75" thickBot="1" x14ac:dyDescent="0.3">
      <c r="B34" s="4">
        <v>31</v>
      </c>
      <c r="C34" s="10" t="s">
        <v>42</v>
      </c>
      <c r="D34" s="5">
        <v>5</v>
      </c>
      <c r="E34" s="6">
        <v>19000</v>
      </c>
      <c r="F34" s="4">
        <v>19</v>
      </c>
      <c r="G34" s="7">
        <f t="shared" si="2"/>
        <v>3610</v>
      </c>
      <c r="H34" s="7">
        <f t="shared" si="0"/>
        <v>22610</v>
      </c>
      <c r="I34" s="11">
        <f t="shared" si="1"/>
        <v>113050</v>
      </c>
      <c r="J34" s="9">
        <v>113050</v>
      </c>
      <c r="K34" s="4" t="str">
        <f t="shared" si="3"/>
        <v>NO</v>
      </c>
    </row>
    <row r="35" spans="2:11" ht="15.75" thickBot="1" x14ac:dyDescent="0.3">
      <c r="B35" s="4">
        <v>32</v>
      </c>
      <c r="C35" s="10" t="s">
        <v>43</v>
      </c>
      <c r="D35" s="5">
        <v>5</v>
      </c>
      <c r="E35" s="6">
        <v>11200</v>
      </c>
      <c r="F35" s="4">
        <v>19</v>
      </c>
      <c r="G35" s="7">
        <f t="shared" si="2"/>
        <v>2128</v>
      </c>
      <c r="H35" s="7">
        <f t="shared" si="0"/>
        <v>13328</v>
      </c>
      <c r="I35" s="11">
        <f t="shared" si="1"/>
        <v>66640</v>
      </c>
      <c r="J35" s="9">
        <v>66640</v>
      </c>
      <c r="K35" s="4" t="str">
        <f t="shared" si="3"/>
        <v>NO</v>
      </c>
    </row>
    <row r="36" spans="2:11" ht="15.75" thickBot="1" x14ac:dyDescent="0.3">
      <c r="B36" s="4">
        <v>33</v>
      </c>
      <c r="C36" s="10" t="s">
        <v>44</v>
      </c>
      <c r="D36" s="5">
        <v>5</v>
      </c>
      <c r="E36" s="6">
        <v>19000</v>
      </c>
      <c r="F36" s="4">
        <v>19</v>
      </c>
      <c r="G36" s="7">
        <f t="shared" si="2"/>
        <v>3610</v>
      </c>
      <c r="H36" s="7">
        <f t="shared" si="0"/>
        <v>22610</v>
      </c>
      <c r="I36" s="11">
        <f t="shared" si="1"/>
        <v>113050</v>
      </c>
      <c r="J36" s="9">
        <v>113050</v>
      </c>
      <c r="K36" s="4" t="str">
        <f t="shared" si="3"/>
        <v>NO</v>
      </c>
    </row>
    <row r="37" spans="2:11" ht="15.75" thickBot="1" x14ac:dyDescent="0.3">
      <c r="B37" s="4">
        <v>34</v>
      </c>
      <c r="C37" s="10" t="s">
        <v>45</v>
      </c>
      <c r="D37" s="5">
        <v>5</v>
      </c>
      <c r="E37" s="6">
        <v>18550</v>
      </c>
      <c r="F37" s="4">
        <v>19</v>
      </c>
      <c r="G37" s="7">
        <f t="shared" si="2"/>
        <v>3524.5</v>
      </c>
      <c r="H37" s="7">
        <f t="shared" si="0"/>
        <v>22074.5</v>
      </c>
      <c r="I37" s="11">
        <f t="shared" si="1"/>
        <v>110372.5</v>
      </c>
      <c r="J37" s="9">
        <v>110373</v>
      </c>
      <c r="K37" s="4" t="s">
        <v>14</v>
      </c>
    </row>
    <row r="38" spans="2:11" ht="15.75" thickBot="1" x14ac:dyDescent="0.3">
      <c r="B38" s="4">
        <v>35</v>
      </c>
      <c r="C38" s="5" t="s">
        <v>46</v>
      </c>
      <c r="D38" s="5">
        <v>5</v>
      </c>
      <c r="E38" s="7">
        <v>185500</v>
      </c>
      <c r="F38" s="4">
        <v>19</v>
      </c>
      <c r="G38" s="7">
        <f t="shared" si="2"/>
        <v>35245</v>
      </c>
      <c r="H38" s="7">
        <f t="shared" si="0"/>
        <v>220745</v>
      </c>
      <c r="I38" s="11">
        <f t="shared" si="1"/>
        <v>1103725</v>
      </c>
      <c r="J38" s="9">
        <v>1103725</v>
      </c>
      <c r="K38" s="4" t="str">
        <f t="shared" si="3"/>
        <v>NO</v>
      </c>
    </row>
    <row r="39" spans="2:11" ht="15.75" thickBot="1" x14ac:dyDescent="0.3">
      <c r="B39" s="4">
        <v>36</v>
      </c>
      <c r="C39" s="5" t="s">
        <v>47</v>
      </c>
      <c r="D39" s="5">
        <v>5</v>
      </c>
      <c r="E39" s="7">
        <v>185500</v>
      </c>
      <c r="F39" s="4">
        <v>19</v>
      </c>
      <c r="G39" s="7">
        <f t="shared" si="2"/>
        <v>35245</v>
      </c>
      <c r="H39" s="7">
        <f t="shared" si="0"/>
        <v>220745</v>
      </c>
      <c r="I39" s="11">
        <f t="shared" si="1"/>
        <v>1103725</v>
      </c>
      <c r="J39" s="9">
        <v>1103725</v>
      </c>
      <c r="K39" s="4" t="str">
        <f t="shared" si="3"/>
        <v>NO</v>
      </c>
    </row>
    <row r="40" spans="2:11" ht="15.75" thickBot="1" x14ac:dyDescent="0.3">
      <c r="B40" s="4">
        <v>37</v>
      </c>
      <c r="C40" s="5" t="s">
        <v>48</v>
      </c>
      <c r="D40" s="5">
        <v>5</v>
      </c>
      <c r="E40" s="7">
        <v>5180</v>
      </c>
      <c r="F40" s="4">
        <v>19</v>
      </c>
      <c r="G40" s="7">
        <f t="shared" si="2"/>
        <v>984.2</v>
      </c>
      <c r="H40" s="7">
        <f t="shared" si="0"/>
        <v>6164.2</v>
      </c>
      <c r="I40" s="11">
        <f t="shared" si="1"/>
        <v>30821</v>
      </c>
      <c r="J40" s="9">
        <v>30821</v>
      </c>
      <c r="K40" s="4" t="str">
        <f t="shared" si="3"/>
        <v>NO</v>
      </c>
    </row>
    <row r="41" spans="2:11" ht="15.75" thickBot="1" x14ac:dyDescent="0.3">
      <c r="B41" s="4">
        <v>38</v>
      </c>
      <c r="C41" s="10" t="s">
        <v>49</v>
      </c>
      <c r="D41" s="5">
        <v>5</v>
      </c>
      <c r="E41" s="7">
        <v>31500</v>
      </c>
      <c r="F41" s="4">
        <v>19</v>
      </c>
      <c r="G41" s="7">
        <f t="shared" si="2"/>
        <v>5985</v>
      </c>
      <c r="H41" s="7">
        <f t="shared" si="0"/>
        <v>37485</v>
      </c>
      <c r="I41" s="11">
        <f t="shared" si="1"/>
        <v>187425</v>
      </c>
      <c r="J41" s="9">
        <v>187425</v>
      </c>
      <c r="K41" s="4" t="str">
        <f t="shared" si="3"/>
        <v>NO</v>
      </c>
    </row>
    <row r="42" spans="2:11" ht="15.75" thickBot="1" x14ac:dyDescent="0.3">
      <c r="B42" s="4">
        <v>39</v>
      </c>
      <c r="C42" s="10" t="s">
        <v>50</v>
      </c>
      <c r="D42" s="5">
        <v>5</v>
      </c>
      <c r="E42" s="7">
        <v>25900</v>
      </c>
      <c r="F42" s="4">
        <v>19</v>
      </c>
      <c r="G42" s="7">
        <f t="shared" si="2"/>
        <v>4921</v>
      </c>
      <c r="H42" s="7">
        <f t="shared" si="0"/>
        <v>30821</v>
      </c>
      <c r="I42" s="11">
        <f t="shared" si="1"/>
        <v>154105</v>
      </c>
      <c r="J42" s="9">
        <v>154105</v>
      </c>
      <c r="K42" s="4" t="str">
        <f t="shared" si="3"/>
        <v>NO</v>
      </c>
    </row>
    <row r="43" spans="2:11" ht="15.75" thickBot="1" x14ac:dyDescent="0.3">
      <c r="B43" s="4">
        <v>40</v>
      </c>
      <c r="C43" s="5" t="s">
        <v>51</v>
      </c>
      <c r="D43" s="12">
        <v>4</v>
      </c>
      <c r="E43" s="13">
        <v>1500000</v>
      </c>
      <c r="F43" s="14">
        <v>19</v>
      </c>
      <c r="G43" s="13">
        <f t="shared" si="2"/>
        <v>285000</v>
      </c>
      <c r="H43" s="13">
        <f t="shared" si="0"/>
        <v>1785000</v>
      </c>
      <c r="I43" s="15">
        <f t="shared" si="1"/>
        <v>7140000</v>
      </c>
      <c r="J43" s="16">
        <v>8925000</v>
      </c>
      <c r="K43" s="14" t="str">
        <f t="shared" si="3"/>
        <v>SÍ</v>
      </c>
    </row>
    <row r="44" spans="2:11" ht="15.75" thickBot="1" x14ac:dyDescent="0.3">
      <c r="B44" s="4">
        <v>41</v>
      </c>
      <c r="C44" s="5" t="s">
        <v>52</v>
      </c>
      <c r="D44" s="12"/>
      <c r="E44" s="13"/>
      <c r="F44" s="14"/>
      <c r="G44" s="13"/>
      <c r="H44" s="13"/>
      <c r="I44" s="15"/>
      <c r="J44" s="16"/>
      <c r="K44" s="14"/>
    </row>
    <row r="45" spans="2:11" ht="15.75" thickBot="1" x14ac:dyDescent="0.3">
      <c r="B45" s="17" t="s">
        <v>53</v>
      </c>
      <c r="C45" s="17"/>
      <c r="D45" s="17"/>
      <c r="E45" s="17"/>
      <c r="F45" s="17"/>
      <c r="G45" s="17"/>
      <c r="H45" s="17"/>
      <c r="I45" s="17"/>
      <c r="J45" s="17"/>
      <c r="K45" s="17"/>
    </row>
    <row r="46" spans="2:11" ht="15.75" thickBot="1" x14ac:dyDescent="0.3">
      <c r="B46" s="18">
        <v>42</v>
      </c>
      <c r="C46" s="19" t="s">
        <v>54</v>
      </c>
      <c r="D46" s="19">
        <v>5</v>
      </c>
      <c r="E46" s="7">
        <v>136000</v>
      </c>
      <c r="F46" s="4">
        <v>19</v>
      </c>
      <c r="G46" s="7">
        <f>(E46*F46)/100</f>
        <v>25840</v>
      </c>
      <c r="H46" s="7">
        <f>E46+G46</f>
        <v>161840</v>
      </c>
      <c r="I46" s="11">
        <f>H46*D46</f>
        <v>809200</v>
      </c>
      <c r="J46" s="9">
        <v>809200</v>
      </c>
      <c r="K46" s="4" t="str">
        <f t="shared" ref="K46" si="4">IF(AND(J46&lt;&gt;I46), "SÍ", "NO")</f>
        <v>NO</v>
      </c>
    </row>
    <row r="47" spans="2:11" ht="15.75" thickBot="1" x14ac:dyDescent="0.3">
      <c r="B47" s="20" t="s">
        <v>55</v>
      </c>
      <c r="C47" s="20"/>
      <c r="D47" s="20"/>
      <c r="E47" s="20"/>
      <c r="F47" s="20"/>
      <c r="G47" s="20"/>
      <c r="H47" s="20"/>
      <c r="I47" s="20"/>
      <c r="J47" s="20"/>
      <c r="K47" s="20"/>
    </row>
    <row r="48" spans="2:11" ht="15.75" thickBot="1" x14ac:dyDescent="0.3">
      <c r="B48" s="4">
        <v>43</v>
      </c>
      <c r="C48" s="10" t="s">
        <v>56</v>
      </c>
      <c r="D48" s="10">
        <v>5</v>
      </c>
      <c r="E48" s="7">
        <v>25000</v>
      </c>
      <c r="F48" s="4">
        <v>19</v>
      </c>
      <c r="G48" s="7">
        <f>(E48*F48)/100</f>
        <v>4750</v>
      </c>
      <c r="H48" s="7">
        <f>E48+G48</f>
        <v>29750</v>
      </c>
      <c r="I48" s="11">
        <f t="shared" ref="I48" si="5">H48*D48</f>
        <v>148750</v>
      </c>
      <c r="J48" s="9">
        <v>148750</v>
      </c>
      <c r="K48" s="4" t="str">
        <f t="shared" ref="K48" si="6">IF(AND(J48&lt;&gt;I48), "SÍ", "NO")</f>
        <v>NO</v>
      </c>
    </row>
    <row r="49" spans="2:11" ht="15.75" thickBot="1" x14ac:dyDescent="0.3">
      <c r="B49" s="20" t="s">
        <v>57</v>
      </c>
      <c r="C49" s="20"/>
      <c r="D49" s="20"/>
      <c r="E49" s="20"/>
      <c r="F49" s="20"/>
      <c r="G49" s="20"/>
      <c r="H49" s="20"/>
      <c r="I49" s="21">
        <f>+I4+I5+I6+I7+I8+I9+I10+I11+I12+I13+I14+I15+I16+I17+I18+I19+I20+I21+I22+I23+I24+I25+I26+I27+I28+I29+I30+I31+I32+I33+I34+I35+I36+I37+I38+I39+I40+I41+I42+I43+I46+I48</f>
        <v>16583245</v>
      </c>
      <c r="J49" s="22">
        <v>18368245</v>
      </c>
      <c r="K49" s="23"/>
    </row>
  </sheetData>
  <mergeCells count="12">
    <mergeCell ref="B45:K45"/>
    <mergeCell ref="B47:K47"/>
    <mergeCell ref="B49:H49"/>
    <mergeCell ref="B2:K2"/>
    <mergeCell ref="D43:D44"/>
    <mergeCell ref="E43:E44"/>
    <mergeCell ref="F43:F44"/>
    <mergeCell ref="G43:G44"/>
    <mergeCell ref="H43:H44"/>
    <mergeCell ref="I43:I44"/>
    <mergeCell ref="J43:J44"/>
    <mergeCell ref="K43:K44"/>
  </mergeCells>
  <conditionalFormatting sqref="K4:K44">
    <cfRule type="containsText" dxfId="19" priority="5" operator="containsText" text="NO">
      <formula>NOT(ISERROR(SEARCH("NO",K4)))</formula>
    </cfRule>
    <cfRule type="containsText" dxfId="18" priority="6" operator="containsText" text="SÍ">
      <formula>NOT(ISERROR(SEARCH("SÍ",K4)))</formula>
    </cfRule>
  </conditionalFormatting>
  <conditionalFormatting sqref="K46">
    <cfRule type="containsText" dxfId="17" priority="3" operator="containsText" text="NO">
      <formula>NOT(ISERROR(SEARCH("NO",K46)))</formula>
    </cfRule>
    <cfRule type="containsText" dxfId="16" priority="4" operator="containsText" text="SÍ">
      <formula>NOT(ISERROR(SEARCH("SÍ",K46)))</formula>
    </cfRule>
  </conditionalFormatting>
  <conditionalFormatting sqref="K48">
    <cfRule type="containsText" dxfId="15" priority="1" operator="containsText" text="NO">
      <formula>NOT(ISERROR(SEARCH("NO",K48)))</formula>
    </cfRule>
    <cfRule type="containsText" dxfId="14" priority="2" operator="containsText" text="SÍ">
      <formula>NOT(ISERROR(SEARCH("SÍ",K48)))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K2:P36"/>
  <sheetViews>
    <sheetView workbookViewId="0">
      <selection activeCell="K2" sqref="K2:P36"/>
    </sheetView>
  </sheetViews>
  <sheetFormatPr baseColWidth="10" defaultRowHeight="15" x14ac:dyDescent="0.25"/>
  <sheetData>
    <row r="2" spans="11:16" x14ac:dyDescent="0.25">
      <c r="K2" s="37" t="s">
        <v>61</v>
      </c>
      <c r="L2" s="37"/>
      <c r="M2" s="37"/>
      <c r="N2" s="37"/>
      <c r="O2" s="37"/>
      <c r="P2" s="37"/>
    </row>
    <row r="3" spans="11:16" x14ac:dyDescent="0.25">
      <c r="K3" s="37"/>
      <c r="L3" s="37"/>
      <c r="M3" s="37"/>
      <c r="N3" s="37"/>
      <c r="O3" s="37"/>
      <c r="P3" s="37"/>
    </row>
    <row r="4" spans="11:16" x14ac:dyDescent="0.25">
      <c r="K4" s="37"/>
      <c r="L4" s="37"/>
      <c r="M4" s="37"/>
      <c r="N4" s="37"/>
      <c r="O4" s="37"/>
      <c r="P4" s="37"/>
    </row>
    <row r="5" spans="11:16" x14ac:dyDescent="0.25">
      <c r="K5" s="37"/>
      <c r="L5" s="37"/>
      <c r="M5" s="37"/>
      <c r="N5" s="37"/>
      <c r="O5" s="37"/>
      <c r="P5" s="37"/>
    </row>
    <row r="6" spans="11:16" x14ac:dyDescent="0.25">
      <c r="K6" s="37"/>
      <c r="L6" s="37"/>
      <c r="M6" s="37"/>
      <c r="N6" s="37"/>
      <c r="O6" s="37"/>
      <c r="P6" s="37"/>
    </row>
    <row r="7" spans="11:16" x14ac:dyDescent="0.25">
      <c r="K7" s="37"/>
      <c r="L7" s="37"/>
      <c r="M7" s="37"/>
      <c r="N7" s="37"/>
      <c r="O7" s="37"/>
      <c r="P7" s="37"/>
    </row>
    <row r="8" spans="11:16" x14ac:dyDescent="0.25">
      <c r="K8" s="37"/>
      <c r="L8" s="37"/>
      <c r="M8" s="37"/>
      <c r="N8" s="37"/>
      <c r="O8" s="37"/>
      <c r="P8" s="37"/>
    </row>
    <row r="9" spans="11:16" x14ac:dyDescent="0.25">
      <c r="K9" s="37"/>
      <c r="L9" s="37"/>
      <c r="M9" s="37"/>
      <c r="N9" s="37"/>
      <c r="O9" s="37"/>
      <c r="P9" s="37"/>
    </row>
    <row r="10" spans="11:16" x14ac:dyDescent="0.25">
      <c r="K10" s="37"/>
      <c r="L10" s="37"/>
      <c r="M10" s="37"/>
      <c r="N10" s="37"/>
      <c r="O10" s="37"/>
      <c r="P10" s="37"/>
    </row>
    <row r="11" spans="11:16" x14ac:dyDescent="0.25">
      <c r="K11" s="37"/>
      <c r="L11" s="37"/>
      <c r="M11" s="37"/>
      <c r="N11" s="37"/>
      <c r="O11" s="37"/>
      <c r="P11" s="37"/>
    </row>
    <row r="12" spans="11:16" x14ac:dyDescent="0.25">
      <c r="K12" s="37"/>
      <c r="L12" s="37"/>
      <c r="M12" s="37"/>
      <c r="N12" s="37"/>
      <c r="O12" s="37"/>
      <c r="P12" s="37"/>
    </row>
    <row r="13" spans="11:16" x14ac:dyDescent="0.25">
      <c r="K13" s="37"/>
      <c r="L13" s="37"/>
      <c r="M13" s="37"/>
      <c r="N13" s="37"/>
      <c r="O13" s="37"/>
      <c r="P13" s="37"/>
    </row>
    <row r="14" spans="11:16" x14ac:dyDescent="0.25">
      <c r="K14" s="37"/>
      <c r="L14" s="37"/>
      <c r="M14" s="37"/>
      <c r="N14" s="37"/>
      <c r="O14" s="37"/>
      <c r="P14" s="37"/>
    </row>
    <row r="15" spans="11:16" x14ac:dyDescent="0.25">
      <c r="K15" s="37"/>
      <c r="L15" s="37"/>
      <c r="M15" s="37"/>
      <c r="N15" s="37"/>
      <c r="O15" s="37"/>
      <c r="P15" s="37"/>
    </row>
    <row r="16" spans="11:16" x14ac:dyDescent="0.25">
      <c r="K16" s="37"/>
      <c r="L16" s="37"/>
      <c r="M16" s="37"/>
      <c r="N16" s="37"/>
      <c r="O16" s="37"/>
      <c r="P16" s="37"/>
    </row>
    <row r="17" spans="11:16" x14ac:dyDescent="0.25">
      <c r="K17" s="37"/>
      <c r="L17" s="37"/>
      <c r="M17" s="37"/>
      <c r="N17" s="37"/>
      <c r="O17" s="37"/>
      <c r="P17" s="37"/>
    </row>
    <row r="18" spans="11:16" x14ac:dyDescent="0.25">
      <c r="K18" s="37"/>
      <c r="L18" s="37"/>
      <c r="M18" s="37"/>
      <c r="N18" s="37"/>
      <c r="O18" s="37"/>
      <c r="P18" s="37"/>
    </row>
    <row r="19" spans="11:16" x14ac:dyDescent="0.25">
      <c r="K19" s="37"/>
      <c r="L19" s="37"/>
      <c r="M19" s="37"/>
      <c r="N19" s="37"/>
      <c r="O19" s="37"/>
      <c r="P19" s="37"/>
    </row>
    <row r="20" spans="11:16" x14ac:dyDescent="0.25">
      <c r="K20" s="37"/>
      <c r="L20" s="37"/>
      <c r="M20" s="37"/>
      <c r="N20" s="37"/>
      <c r="O20" s="37"/>
      <c r="P20" s="37"/>
    </row>
    <row r="21" spans="11:16" x14ac:dyDescent="0.25">
      <c r="K21" s="37"/>
      <c r="L21" s="37"/>
      <c r="M21" s="37"/>
      <c r="N21" s="37"/>
      <c r="O21" s="37"/>
      <c r="P21" s="37"/>
    </row>
    <row r="22" spans="11:16" x14ac:dyDescent="0.25">
      <c r="K22" s="37"/>
      <c r="L22" s="37"/>
      <c r="M22" s="37"/>
      <c r="N22" s="37"/>
      <c r="O22" s="37"/>
      <c r="P22" s="37"/>
    </row>
    <row r="23" spans="11:16" x14ac:dyDescent="0.25">
      <c r="K23" s="37"/>
      <c r="L23" s="37"/>
      <c r="M23" s="37"/>
      <c r="N23" s="37"/>
      <c r="O23" s="37"/>
      <c r="P23" s="37"/>
    </row>
    <row r="24" spans="11:16" x14ac:dyDescent="0.25">
      <c r="K24" s="37"/>
      <c r="L24" s="37"/>
      <c r="M24" s="37"/>
      <c r="N24" s="37"/>
      <c r="O24" s="37"/>
      <c r="P24" s="37"/>
    </row>
    <row r="25" spans="11:16" x14ac:dyDescent="0.25">
      <c r="K25" s="37"/>
      <c r="L25" s="37"/>
      <c r="M25" s="37"/>
      <c r="N25" s="37"/>
      <c r="O25" s="37"/>
      <c r="P25" s="37"/>
    </row>
    <row r="26" spans="11:16" x14ac:dyDescent="0.25">
      <c r="K26" s="37"/>
      <c r="L26" s="37"/>
      <c r="M26" s="37"/>
      <c r="N26" s="37"/>
      <c r="O26" s="37"/>
      <c r="P26" s="37"/>
    </row>
    <row r="27" spans="11:16" x14ac:dyDescent="0.25">
      <c r="K27" s="37"/>
      <c r="L27" s="37"/>
      <c r="M27" s="37"/>
      <c r="N27" s="37"/>
      <c r="O27" s="37"/>
      <c r="P27" s="37"/>
    </row>
    <row r="28" spans="11:16" x14ac:dyDescent="0.25">
      <c r="K28" s="37"/>
      <c r="L28" s="37"/>
      <c r="M28" s="37"/>
      <c r="N28" s="37"/>
      <c r="O28" s="37"/>
      <c r="P28" s="37"/>
    </row>
    <row r="29" spans="11:16" x14ac:dyDescent="0.25">
      <c r="K29" s="37"/>
      <c r="L29" s="37"/>
      <c r="M29" s="37"/>
      <c r="N29" s="37"/>
      <c r="O29" s="37"/>
      <c r="P29" s="37"/>
    </row>
    <row r="30" spans="11:16" x14ac:dyDescent="0.25">
      <c r="K30" s="37"/>
      <c r="L30" s="37"/>
      <c r="M30" s="37"/>
      <c r="N30" s="37"/>
      <c r="O30" s="37"/>
      <c r="P30" s="37"/>
    </row>
    <row r="31" spans="11:16" x14ac:dyDescent="0.25">
      <c r="K31" s="37"/>
      <c r="L31" s="37"/>
      <c r="M31" s="37"/>
      <c r="N31" s="37"/>
      <c r="O31" s="37"/>
      <c r="P31" s="37"/>
    </row>
    <row r="32" spans="11:16" x14ac:dyDescent="0.25">
      <c r="K32" s="37"/>
      <c r="L32" s="37"/>
      <c r="M32" s="37"/>
      <c r="N32" s="37"/>
      <c r="O32" s="37"/>
      <c r="P32" s="37"/>
    </row>
    <row r="33" spans="11:16" x14ac:dyDescent="0.25">
      <c r="K33" s="37"/>
      <c r="L33" s="37"/>
      <c r="M33" s="37"/>
      <c r="N33" s="37"/>
      <c r="O33" s="37"/>
      <c r="P33" s="37"/>
    </row>
    <row r="34" spans="11:16" x14ac:dyDescent="0.25">
      <c r="K34" s="37"/>
      <c r="L34" s="37"/>
      <c r="M34" s="37"/>
      <c r="N34" s="37"/>
      <c r="O34" s="37"/>
      <c r="P34" s="37"/>
    </row>
    <row r="35" spans="11:16" x14ac:dyDescent="0.25">
      <c r="K35" s="37"/>
      <c r="L35" s="37"/>
      <c r="M35" s="37"/>
      <c r="N35" s="37"/>
      <c r="O35" s="37"/>
      <c r="P35" s="37"/>
    </row>
    <row r="36" spans="11:16" x14ac:dyDescent="0.25">
      <c r="K36" s="37"/>
      <c r="L36" s="37"/>
      <c r="M36" s="37"/>
      <c r="N36" s="37"/>
      <c r="O36" s="37"/>
      <c r="P36" s="37"/>
    </row>
  </sheetData>
  <mergeCells count="1">
    <mergeCell ref="K2:P36"/>
  </mergeCells>
  <pageMargins left="0.7" right="0.7" top="0.75" bottom="0.75" header="0.3" footer="0.3"/>
  <pageSetup paperSize="14" orientation="portrait" verticalDpi="597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9"/>
  <sheetViews>
    <sheetView workbookViewId="0">
      <selection activeCell="M10" sqref="M10"/>
    </sheetView>
  </sheetViews>
  <sheetFormatPr baseColWidth="10" defaultRowHeight="15" x14ac:dyDescent="0.25"/>
  <cols>
    <col min="2" max="2" width="4.28515625" customWidth="1"/>
    <col min="3" max="3" width="32.7109375" customWidth="1"/>
    <col min="4" max="4" width="9.28515625" customWidth="1"/>
    <col min="5" max="5" width="14.42578125" customWidth="1"/>
    <col min="6" max="6" width="9" customWidth="1"/>
    <col min="7" max="7" width="15" customWidth="1"/>
    <col min="8" max="8" width="16.140625" customWidth="1"/>
    <col min="9" max="9" width="16.7109375" customWidth="1"/>
    <col min="10" max="10" width="21" customWidth="1"/>
    <col min="11" max="11" width="20.5703125" customWidth="1"/>
  </cols>
  <sheetData>
    <row r="1" spans="2:11" ht="15.75" thickBot="1" x14ac:dyDescent="0.3"/>
    <row r="2" spans="2:11" ht="15.75" thickBot="1" x14ac:dyDescent="0.3">
      <c r="B2" s="1" t="s">
        <v>58</v>
      </c>
      <c r="C2" s="1"/>
      <c r="D2" s="1"/>
      <c r="E2" s="1"/>
      <c r="F2" s="1"/>
      <c r="G2" s="1"/>
      <c r="H2" s="1"/>
      <c r="I2" s="1"/>
      <c r="J2" s="1"/>
      <c r="K2" s="1"/>
    </row>
    <row r="3" spans="2:11" ht="24.75" thickBot="1" x14ac:dyDescent="0.3"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pans="2:11" ht="15.75" thickBot="1" x14ac:dyDescent="0.3">
      <c r="B4" s="4">
        <v>1</v>
      </c>
      <c r="C4" s="5" t="s">
        <v>11</v>
      </c>
      <c r="D4" s="5">
        <v>5</v>
      </c>
      <c r="E4" s="6">
        <v>6000</v>
      </c>
      <c r="F4" s="24">
        <v>0.19</v>
      </c>
      <c r="G4" s="8">
        <f>E4*F4</f>
        <v>1140</v>
      </c>
      <c r="H4" s="8">
        <f>E4+G4</f>
        <v>7140</v>
      </c>
      <c r="I4" s="8">
        <f>H4*D4</f>
        <v>35700</v>
      </c>
      <c r="J4" s="9">
        <v>35700</v>
      </c>
      <c r="K4" s="4" t="str">
        <f>IF(AND(J4&lt;&gt;I4), "SÍ", "NO")</f>
        <v>NO</v>
      </c>
    </row>
    <row r="5" spans="2:11" ht="15.75" thickBot="1" x14ac:dyDescent="0.3">
      <c r="B5" s="4">
        <v>2</v>
      </c>
      <c r="C5" s="5" t="s">
        <v>12</v>
      </c>
      <c r="D5" s="5">
        <v>5</v>
      </c>
      <c r="E5" s="6">
        <v>2500</v>
      </c>
      <c r="F5" s="24">
        <v>0.19</v>
      </c>
      <c r="G5" s="8">
        <f t="shared" ref="G5:G43" si="0">E5*F5</f>
        <v>475</v>
      </c>
      <c r="H5" s="8">
        <f t="shared" ref="H5:H43" si="1">E5+G5</f>
        <v>2975</v>
      </c>
      <c r="I5" s="8">
        <f t="shared" ref="I5:I43" si="2">H5*D5</f>
        <v>14875</v>
      </c>
      <c r="J5" s="9">
        <v>14875</v>
      </c>
      <c r="K5" s="4" t="str">
        <f t="shared" ref="K5:K43" si="3">IF(AND(J5&lt;&gt;I5), "SÍ", "NO")</f>
        <v>NO</v>
      </c>
    </row>
    <row r="6" spans="2:11" ht="15.75" thickBot="1" x14ac:dyDescent="0.3">
      <c r="B6" s="4">
        <v>3</v>
      </c>
      <c r="C6" s="5" t="s">
        <v>13</v>
      </c>
      <c r="D6" s="5">
        <v>5</v>
      </c>
      <c r="E6" s="6">
        <v>12000</v>
      </c>
      <c r="F6" s="24">
        <v>0.19</v>
      </c>
      <c r="G6" s="8">
        <f t="shared" si="0"/>
        <v>2280</v>
      </c>
      <c r="H6" s="8">
        <f t="shared" si="1"/>
        <v>14280</v>
      </c>
      <c r="I6" s="8">
        <f t="shared" si="2"/>
        <v>71400</v>
      </c>
      <c r="J6" s="9">
        <v>71400</v>
      </c>
      <c r="K6" s="4" t="str">
        <f t="shared" si="3"/>
        <v>NO</v>
      </c>
    </row>
    <row r="7" spans="2:11" ht="15.75" thickBot="1" x14ac:dyDescent="0.3">
      <c r="B7" s="4">
        <v>4</v>
      </c>
      <c r="C7" s="5" t="s">
        <v>15</v>
      </c>
      <c r="D7" s="5">
        <v>5</v>
      </c>
      <c r="E7" s="6">
        <v>5000</v>
      </c>
      <c r="F7" s="24">
        <v>0.19</v>
      </c>
      <c r="G7" s="8">
        <f t="shared" si="0"/>
        <v>950</v>
      </c>
      <c r="H7" s="8">
        <f t="shared" si="1"/>
        <v>5950</v>
      </c>
      <c r="I7" s="8">
        <f t="shared" si="2"/>
        <v>29750</v>
      </c>
      <c r="J7" s="9">
        <v>29750</v>
      </c>
      <c r="K7" s="4" t="str">
        <f t="shared" si="3"/>
        <v>NO</v>
      </c>
    </row>
    <row r="8" spans="2:11" ht="15.75" thickBot="1" x14ac:dyDescent="0.3">
      <c r="B8" s="4">
        <v>5</v>
      </c>
      <c r="C8" s="5" t="s">
        <v>16</v>
      </c>
      <c r="D8" s="5">
        <v>5</v>
      </c>
      <c r="E8" s="6">
        <v>5900</v>
      </c>
      <c r="F8" s="24">
        <v>0.19</v>
      </c>
      <c r="G8" s="8">
        <f t="shared" si="0"/>
        <v>1121</v>
      </c>
      <c r="H8" s="8">
        <f t="shared" si="1"/>
        <v>7021</v>
      </c>
      <c r="I8" s="8">
        <f t="shared" si="2"/>
        <v>35105</v>
      </c>
      <c r="J8" s="9">
        <v>35105</v>
      </c>
      <c r="K8" s="4" t="str">
        <f t="shared" si="3"/>
        <v>NO</v>
      </c>
    </row>
    <row r="9" spans="2:11" ht="15.75" thickBot="1" x14ac:dyDescent="0.3">
      <c r="B9" s="4">
        <v>6</v>
      </c>
      <c r="C9" s="10" t="s">
        <v>17</v>
      </c>
      <c r="D9" s="5">
        <v>5</v>
      </c>
      <c r="E9" s="6">
        <v>19500</v>
      </c>
      <c r="F9" s="24">
        <v>0.19</v>
      </c>
      <c r="G9" s="8">
        <f t="shared" si="0"/>
        <v>3705</v>
      </c>
      <c r="H9" s="8">
        <f t="shared" si="1"/>
        <v>23205</v>
      </c>
      <c r="I9" s="8">
        <f t="shared" si="2"/>
        <v>116025</v>
      </c>
      <c r="J9" s="9">
        <v>116025</v>
      </c>
      <c r="K9" s="4" t="str">
        <f t="shared" si="3"/>
        <v>NO</v>
      </c>
    </row>
    <row r="10" spans="2:11" ht="15.75" thickBot="1" x14ac:dyDescent="0.3">
      <c r="B10" s="4">
        <v>7</v>
      </c>
      <c r="C10" s="10" t="s">
        <v>18</v>
      </c>
      <c r="D10" s="5">
        <v>5</v>
      </c>
      <c r="E10" s="6">
        <v>25000</v>
      </c>
      <c r="F10" s="24">
        <v>0.19</v>
      </c>
      <c r="G10" s="8">
        <f t="shared" si="0"/>
        <v>4750</v>
      </c>
      <c r="H10" s="8">
        <f t="shared" si="1"/>
        <v>29750</v>
      </c>
      <c r="I10" s="8">
        <f t="shared" si="2"/>
        <v>148750</v>
      </c>
      <c r="J10" s="9">
        <v>148750</v>
      </c>
      <c r="K10" s="4" t="str">
        <f t="shared" si="3"/>
        <v>NO</v>
      </c>
    </row>
    <row r="11" spans="2:11" ht="15.75" thickBot="1" x14ac:dyDescent="0.3">
      <c r="B11" s="4">
        <v>8</v>
      </c>
      <c r="C11" s="10" t="s">
        <v>19</v>
      </c>
      <c r="D11" s="5">
        <v>5</v>
      </c>
      <c r="E11" s="6">
        <v>25000</v>
      </c>
      <c r="F11" s="24">
        <v>0.19</v>
      </c>
      <c r="G11" s="8">
        <f t="shared" si="0"/>
        <v>4750</v>
      </c>
      <c r="H11" s="8">
        <f t="shared" si="1"/>
        <v>29750</v>
      </c>
      <c r="I11" s="8">
        <f t="shared" si="2"/>
        <v>148750</v>
      </c>
      <c r="J11" s="9">
        <v>148750</v>
      </c>
      <c r="K11" s="4" t="str">
        <f t="shared" si="3"/>
        <v>NO</v>
      </c>
    </row>
    <row r="12" spans="2:11" ht="15.75" thickBot="1" x14ac:dyDescent="0.3">
      <c r="B12" s="4">
        <v>9</v>
      </c>
      <c r="C12" s="10" t="s">
        <v>20</v>
      </c>
      <c r="D12" s="5">
        <v>5</v>
      </c>
      <c r="E12" s="6">
        <v>25000</v>
      </c>
      <c r="F12" s="24">
        <v>0.19</v>
      </c>
      <c r="G12" s="8">
        <f t="shared" si="0"/>
        <v>4750</v>
      </c>
      <c r="H12" s="8">
        <f t="shared" si="1"/>
        <v>29750</v>
      </c>
      <c r="I12" s="8">
        <f t="shared" si="2"/>
        <v>148750</v>
      </c>
      <c r="J12" s="9">
        <v>148750</v>
      </c>
      <c r="K12" s="4" t="str">
        <f t="shared" si="3"/>
        <v>NO</v>
      </c>
    </row>
    <row r="13" spans="2:11" ht="15.75" thickBot="1" x14ac:dyDescent="0.3">
      <c r="B13" s="4">
        <v>10</v>
      </c>
      <c r="C13" s="10" t="s">
        <v>21</v>
      </c>
      <c r="D13" s="5">
        <v>5</v>
      </c>
      <c r="E13" s="6">
        <v>38000</v>
      </c>
      <c r="F13" s="24">
        <v>0.19</v>
      </c>
      <c r="G13" s="8">
        <f t="shared" si="0"/>
        <v>7220</v>
      </c>
      <c r="H13" s="8">
        <f t="shared" si="1"/>
        <v>45220</v>
      </c>
      <c r="I13" s="8">
        <f t="shared" si="2"/>
        <v>226100</v>
      </c>
      <c r="J13" s="9">
        <v>226100</v>
      </c>
      <c r="K13" s="4" t="str">
        <f t="shared" si="3"/>
        <v>NO</v>
      </c>
    </row>
    <row r="14" spans="2:11" ht="15.75" thickBot="1" x14ac:dyDescent="0.3">
      <c r="B14" s="4">
        <v>11</v>
      </c>
      <c r="C14" s="10" t="s">
        <v>22</v>
      </c>
      <c r="D14" s="5">
        <v>5</v>
      </c>
      <c r="E14" s="6">
        <v>45000</v>
      </c>
      <c r="F14" s="24">
        <v>0.19</v>
      </c>
      <c r="G14" s="8">
        <f t="shared" si="0"/>
        <v>8550</v>
      </c>
      <c r="H14" s="8">
        <f t="shared" si="1"/>
        <v>53550</v>
      </c>
      <c r="I14" s="11">
        <f t="shared" si="2"/>
        <v>267750</v>
      </c>
      <c r="J14" s="9">
        <v>267750</v>
      </c>
      <c r="K14" s="4" t="str">
        <f t="shared" si="3"/>
        <v>NO</v>
      </c>
    </row>
    <row r="15" spans="2:11" ht="15.75" thickBot="1" x14ac:dyDescent="0.3">
      <c r="B15" s="4">
        <v>12</v>
      </c>
      <c r="C15" s="10" t="s">
        <v>23</v>
      </c>
      <c r="D15" s="5">
        <v>5</v>
      </c>
      <c r="E15" s="6">
        <v>45000</v>
      </c>
      <c r="F15" s="24">
        <v>0.19</v>
      </c>
      <c r="G15" s="8">
        <f t="shared" si="0"/>
        <v>8550</v>
      </c>
      <c r="H15" s="8">
        <f t="shared" si="1"/>
        <v>53550</v>
      </c>
      <c r="I15" s="11">
        <f t="shared" si="2"/>
        <v>267750</v>
      </c>
      <c r="J15" s="9">
        <v>267750</v>
      </c>
      <c r="K15" s="4" t="str">
        <f t="shared" si="3"/>
        <v>NO</v>
      </c>
    </row>
    <row r="16" spans="2:11" ht="15.75" thickBot="1" x14ac:dyDescent="0.3">
      <c r="B16" s="4">
        <v>13</v>
      </c>
      <c r="C16" s="10" t="s">
        <v>24</v>
      </c>
      <c r="D16" s="5">
        <v>5</v>
      </c>
      <c r="E16" s="6">
        <v>40000</v>
      </c>
      <c r="F16" s="24">
        <v>0.19</v>
      </c>
      <c r="G16" s="8">
        <f t="shared" si="0"/>
        <v>7600</v>
      </c>
      <c r="H16" s="8">
        <f t="shared" si="1"/>
        <v>47600</v>
      </c>
      <c r="I16" s="11">
        <f t="shared" si="2"/>
        <v>238000</v>
      </c>
      <c r="J16" s="9">
        <v>238000</v>
      </c>
      <c r="K16" s="4" t="str">
        <f t="shared" si="3"/>
        <v>NO</v>
      </c>
    </row>
    <row r="17" spans="2:11" ht="15.75" thickBot="1" x14ac:dyDescent="0.3">
      <c r="B17" s="4">
        <v>14</v>
      </c>
      <c r="C17" s="10" t="s">
        <v>25</v>
      </c>
      <c r="D17" s="5">
        <v>5</v>
      </c>
      <c r="E17" s="6">
        <v>40000</v>
      </c>
      <c r="F17" s="24">
        <v>0.19</v>
      </c>
      <c r="G17" s="8">
        <f t="shared" si="0"/>
        <v>7600</v>
      </c>
      <c r="H17" s="8">
        <f t="shared" si="1"/>
        <v>47600</v>
      </c>
      <c r="I17" s="11">
        <f t="shared" si="2"/>
        <v>238000</v>
      </c>
      <c r="J17" s="9">
        <v>238000</v>
      </c>
      <c r="K17" s="4" t="str">
        <f t="shared" si="3"/>
        <v>NO</v>
      </c>
    </row>
    <row r="18" spans="2:11" ht="15.75" thickBot="1" x14ac:dyDescent="0.3">
      <c r="B18" s="4">
        <v>15</v>
      </c>
      <c r="C18" s="10" t="s">
        <v>26</v>
      </c>
      <c r="D18" s="5">
        <v>5</v>
      </c>
      <c r="E18" s="6">
        <v>38000</v>
      </c>
      <c r="F18" s="24">
        <v>0.19</v>
      </c>
      <c r="G18" s="8">
        <f t="shared" si="0"/>
        <v>7220</v>
      </c>
      <c r="H18" s="8">
        <f t="shared" si="1"/>
        <v>45220</v>
      </c>
      <c r="I18" s="11">
        <f t="shared" si="2"/>
        <v>226100</v>
      </c>
      <c r="J18" s="9">
        <v>226100</v>
      </c>
      <c r="K18" s="4" t="str">
        <f t="shared" si="3"/>
        <v>NO</v>
      </c>
    </row>
    <row r="19" spans="2:11" ht="15.75" thickBot="1" x14ac:dyDescent="0.3">
      <c r="B19" s="4">
        <v>16</v>
      </c>
      <c r="C19" s="10" t="s">
        <v>27</v>
      </c>
      <c r="D19" s="5">
        <v>5</v>
      </c>
      <c r="E19" s="6">
        <v>45000</v>
      </c>
      <c r="F19" s="24">
        <v>0.19</v>
      </c>
      <c r="G19" s="8">
        <f t="shared" si="0"/>
        <v>8550</v>
      </c>
      <c r="H19" s="8">
        <f t="shared" si="1"/>
        <v>53550</v>
      </c>
      <c r="I19" s="11">
        <f t="shared" si="2"/>
        <v>267750</v>
      </c>
      <c r="J19" s="9">
        <v>267750</v>
      </c>
      <c r="K19" s="4" t="str">
        <f t="shared" si="3"/>
        <v>NO</v>
      </c>
    </row>
    <row r="20" spans="2:11" ht="15.75" thickBot="1" x14ac:dyDescent="0.3">
      <c r="B20" s="4">
        <v>17</v>
      </c>
      <c r="C20" s="10" t="s">
        <v>28</v>
      </c>
      <c r="D20" s="5">
        <v>5</v>
      </c>
      <c r="E20" s="6">
        <v>185000</v>
      </c>
      <c r="F20" s="24">
        <v>0.19</v>
      </c>
      <c r="G20" s="8">
        <f t="shared" si="0"/>
        <v>35150</v>
      </c>
      <c r="H20" s="8">
        <f t="shared" si="1"/>
        <v>220150</v>
      </c>
      <c r="I20" s="11">
        <f t="shared" si="2"/>
        <v>1100750</v>
      </c>
      <c r="J20" s="9">
        <v>1100750</v>
      </c>
      <c r="K20" s="4" t="str">
        <f t="shared" si="3"/>
        <v>NO</v>
      </c>
    </row>
    <row r="21" spans="2:11" ht="15.75" thickBot="1" x14ac:dyDescent="0.3">
      <c r="B21" s="4">
        <v>18</v>
      </c>
      <c r="C21" s="10" t="s">
        <v>29</v>
      </c>
      <c r="D21" s="5">
        <v>5</v>
      </c>
      <c r="E21" s="6">
        <v>125000</v>
      </c>
      <c r="F21" s="24">
        <v>0.19</v>
      </c>
      <c r="G21" s="8">
        <f t="shared" si="0"/>
        <v>23750</v>
      </c>
      <c r="H21" s="8">
        <f t="shared" si="1"/>
        <v>148750</v>
      </c>
      <c r="I21" s="11">
        <f t="shared" si="2"/>
        <v>743750</v>
      </c>
      <c r="J21" s="9">
        <v>743750</v>
      </c>
      <c r="K21" s="4" t="str">
        <f t="shared" si="3"/>
        <v>NO</v>
      </c>
    </row>
    <row r="22" spans="2:11" ht="15.75" thickBot="1" x14ac:dyDescent="0.3">
      <c r="B22" s="4">
        <v>19</v>
      </c>
      <c r="C22" s="5" t="s">
        <v>30</v>
      </c>
      <c r="D22" s="5">
        <v>5</v>
      </c>
      <c r="E22" s="6">
        <v>65000</v>
      </c>
      <c r="F22" s="24">
        <v>0.19</v>
      </c>
      <c r="G22" s="8">
        <f t="shared" si="0"/>
        <v>12350</v>
      </c>
      <c r="H22" s="8">
        <f t="shared" si="1"/>
        <v>77350</v>
      </c>
      <c r="I22" s="11">
        <f t="shared" si="2"/>
        <v>386750</v>
      </c>
      <c r="J22" s="9">
        <v>386750</v>
      </c>
      <c r="K22" s="4" t="str">
        <f t="shared" si="3"/>
        <v>NO</v>
      </c>
    </row>
    <row r="23" spans="2:11" ht="15.75" thickBot="1" x14ac:dyDescent="0.3">
      <c r="B23" s="4">
        <v>20</v>
      </c>
      <c r="C23" s="10" t="s">
        <v>31</v>
      </c>
      <c r="D23" s="5">
        <v>5</v>
      </c>
      <c r="E23" s="6">
        <v>45000</v>
      </c>
      <c r="F23" s="24">
        <v>0.19</v>
      </c>
      <c r="G23" s="8">
        <f t="shared" si="0"/>
        <v>8550</v>
      </c>
      <c r="H23" s="8">
        <f t="shared" si="1"/>
        <v>53550</v>
      </c>
      <c r="I23" s="11">
        <f t="shared" si="2"/>
        <v>267750</v>
      </c>
      <c r="J23" s="9">
        <v>267750</v>
      </c>
      <c r="K23" s="4" t="str">
        <f t="shared" si="3"/>
        <v>NO</v>
      </c>
    </row>
    <row r="24" spans="2:11" ht="15.75" thickBot="1" x14ac:dyDescent="0.3">
      <c r="B24" s="4">
        <v>21</v>
      </c>
      <c r="C24" s="10" t="s">
        <v>32</v>
      </c>
      <c r="D24" s="5">
        <v>5</v>
      </c>
      <c r="E24" s="6">
        <v>45000</v>
      </c>
      <c r="F24" s="24">
        <v>0.19</v>
      </c>
      <c r="G24" s="8">
        <f t="shared" si="0"/>
        <v>8550</v>
      </c>
      <c r="H24" s="8">
        <f t="shared" si="1"/>
        <v>53550</v>
      </c>
      <c r="I24" s="11">
        <f t="shared" si="2"/>
        <v>267750</v>
      </c>
      <c r="J24" s="9">
        <v>267750</v>
      </c>
      <c r="K24" s="4" t="str">
        <f t="shared" si="3"/>
        <v>NO</v>
      </c>
    </row>
    <row r="25" spans="2:11" ht="15.75" thickBot="1" x14ac:dyDescent="0.3">
      <c r="B25" s="4">
        <v>22</v>
      </c>
      <c r="C25" s="10" t="s">
        <v>33</v>
      </c>
      <c r="D25" s="5">
        <v>5</v>
      </c>
      <c r="E25" s="6">
        <v>32000</v>
      </c>
      <c r="F25" s="24">
        <v>0.19</v>
      </c>
      <c r="G25" s="8">
        <f t="shared" si="0"/>
        <v>6080</v>
      </c>
      <c r="H25" s="8">
        <f t="shared" si="1"/>
        <v>38080</v>
      </c>
      <c r="I25" s="11">
        <f t="shared" si="2"/>
        <v>190400</v>
      </c>
      <c r="J25" s="9">
        <v>190400</v>
      </c>
      <c r="K25" s="4" t="str">
        <f t="shared" si="3"/>
        <v>NO</v>
      </c>
    </row>
    <row r="26" spans="2:11" ht="15.75" thickBot="1" x14ac:dyDescent="0.3">
      <c r="B26" s="4">
        <v>23</v>
      </c>
      <c r="C26" s="10" t="s">
        <v>34</v>
      </c>
      <c r="D26" s="5">
        <v>5</v>
      </c>
      <c r="E26" s="6">
        <v>28000</v>
      </c>
      <c r="F26" s="24">
        <v>0.19</v>
      </c>
      <c r="G26" s="8">
        <f t="shared" si="0"/>
        <v>5320</v>
      </c>
      <c r="H26" s="8">
        <f t="shared" si="1"/>
        <v>33320</v>
      </c>
      <c r="I26" s="11">
        <f t="shared" si="2"/>
        <v>166600</v>
      </c>
      <c r="J26" s="9">
        <v>166600</v>
      </c>
      <c r="K26" s="4" t="str">
        <f t="shared" si="3"/>
        <v>NO</v>
      </c>
    </row>
    <row r="27" spans="2:11" ht="15.75" thickBot="1" x14ac:dyDescent="0.3">
      <c r="B27" s="4">
        <v>24</v>
      </c>
      <c r="C27" s="10" t="s">
        <v>35</v>
      </c>
      <c r="D27" s="5">
        <v>5</v>
      </c>
      <c r="E27" s="6">
        <v>32000</v>
      </c>
      <c r="F27" s="24">
        <v>0.19</v>
      </c>
      <c r="G27" s="8">
        <f t="shared" si="0"/>
        <v>6080</v>
      </c>
      <c r="H27" s="8">
        <f t="shared" si="1"/>
        <v>38080</v>
      </c>
      <c r="I27" s="11">
        <f t="shared" si="2"/>
        <v>190400</v>
      </c>
      <c r="J27" s="9">
        <v>190400</v>
      </c>
      <c r="K27" s="4" t="str">
        <f t="shared" si="3"/>
        <v>NO</v>
      </c>
    </row>
    <row r="28" spans="2:11" ht="15.75" thickBot="1" x14ac:dyDescent="0.3">
      <c r="B28" s="4">
        <v>25</v>
      </c>
      <c r="C28" s="10" t="s">
        <v>36</v>
      </c>
      <c r="D28" s="5">
        <v>5</v>
      </c>
      <c r="E28" s="6">
        <v>40000</v>
      </c>
      <c r="F28" s="24">
        <v>0.19</v>
      </c>
      <c r="G28" s="8">
        <f t="shared" si="0"/>
        <v>7600</v>
      </c>
      <c r="H28" s="8">
        <f t="shared" si="1"/>
        <v>47600</v>
      </c>
      <c r="I28" s="11">
        <f t="shared" si="2"/>
        <v>238000</v>
      </c>
      <c r="J28" s="9">
        <v>238000</v>
      </c>
      <c r="K28" s="4" t="str">
        <f t="shared" si="3"/>
        <v>NO</v>
      </c>
    </row>
    <row r="29" spans="2:11" ht="15.75" thickBot="1" x14ac:dyDescent="0.3">
      <c r="B29" s="4">
        <v>26</v>
      </c>
      <c r="C29" s="10" t="s">
        <v>37</v>
      </c>
      <c r="D29" s="5">
        <v>5</v>
      </c>
      <c r="E29" s="6">
        <v>28000</v>
      </c>
      <c r="F29" s="24">
        <v>0.19</v>
      </c>
      <c r="G29" s="8">
        <f t="shared" si="0"/>
        <v>5320</v>
      </c>
      <c r="H29" s="8">
        <f t="shared" si="1"/>
        <v>33320</v>
      </c>
      <c r="I29" s="11">
        <f t="shared" si="2"/>
        <v>166600</v>
      </c>
      <c r="J29" s="9">
        <v>166600</v>
      </c>
      <c r="K29" s="4" t="str">
        <f t="shared" si="3"/>
        <v>NO</v>
      </c>
    </row>
    <row r="30" spans="2:11" ht="15.75" thickBot="1" x14ac:dyDescent="0.3">
      <c r="B30" s="4">
        <v>27</v>
      </c>
      <c r="C30" s="10" t="s">
        <v>38</v>
      </c>
      <c r="D30" s="5">
        <v>5</v>
      </c>
      <c r="E30" s="6">
        <v>32000</v>
      </c>
      <c r="F30" s="24">
        <v>0.19</v>
      </c>
      <c r="G30" s="8">
        <f t="shared" si="0"/>
        <v>6080</v>
      </c>
      <c r="H30" s="8">
        <f t="shared" si="1"/>
        <v>38080</v>
      </c>
      <c r="I30" s="11">
        <f t="shared" si="2"/>
        <v>190400</v>
      </c>
      <c r="J30" s="9">
        <v>190400</v>
      </c>
      <c r="K30" s="4" t="str">
        <f t="shared" si="3"/>
        <v>NO</v>
      </c>
    </row>
    <row r="31" spans="2:11" ht="15.75" thickBot="1" x14ac:dyDescent="0.3">
      <c r="B31" s="4">
        <v>28</v>
      </c>
      <c r="C31" s="10" t="s">
        <v>39</v>
      </c>
      <c r="D31" s="5">
        <v>5</v>
      </c>
      <c r="E31" s="6">
        <v>35000</v>
      </c>
      <c r="F31" s="24">
        <v>0.19</v>
      </c>
      <c r="G31" s="8">
        <f t="shared" si="0"/>
        <v>6650</v>
      </c>
      <c r="H31" s="8">
        <f t="shared" si="1"/>
        <v>41650</v>
      </c>
      <c r="I31" s="11">
        <f t="shared" si="2"/>
        <v>208250</v>
      </c>
      <c r="J31" s="9">
        <v>208250</v>
      </c>
      <c r="K31" s="4" t="str">
        <f t="shared" si="3"/>
        <v>NO</v>
      </c>
    </row>
    <row r="32" spans="2:11" ht="15.75" thickBot="1" x14ac:dyDescent="0.3">
      <c r="B32" s="4">
        <v>29</v>
      </c>
      <c r="C32" s="10" t="s">
        <v>40</v>
      </c>
      <c r="D32" s="5">
        <v>5</v>
      </c>
      <c r="E32" s="6">
        <v>35000</v>
      </c>
      <c r="F32" s="24">
        <v>0.19</v>
      </c>
      <c r="G32" s="8">
        <f t="shared" si="0"/>
        <v>6650</v>
      </c>
      <c r="H32" s="8">
        <f t="shared" si="1"/>
        <v>41650</v>
      </c>
      <c r="I32" s="11">
        <f t="shared" si="2"/>
        <v>208250</v>
      </c>
      <c r="J32" s="9">
        <v>208250</v>
      </c>
      <c r="K32" s="4" t="str">
        <f t="shared" si="3"/>
        <v>NO</v>
      </c>
    </row>
    <row r="33" spans="2:11" ht="15.75" thickBot="1" x14ac:dyDescent="0.3">
      <c r="B33" s="4">
        <v>30</v>
      </c>
      <c r="C33" s="10" t="s">
        <v>41</v>
      </c>
      <c r="D33" s="5">
        <v>5</v>
      </c>
      <c r="E33" s="6">
        <v>35000</v>
      </c>
      <c r="F33" s="24">
        <v>0.19</v>
      </c>
      <c r="G33" s="8">
        <f t="shared" si="0"/>
        <v>6650</v>
      </c>
      <c r="H33" s="8">
        <f t="shared" si="1"/>
        <v>41650</v>
      </c>
      <c r="I33" s="11">
        <f t="shared" si="2"/>
        <v>208250</v>
      </c>
      <c r="J33" s="9">
        <v>208250</v>
      </c>
      <c r="K33" s="4" t="str">
        <f t="shared" si="3"/>
        <v>NO</v>
      </c>
    </row>
    <row r="34" spans="2:11" ht="15.75" thickBot="1" x14ac:dyDescent="0.3">
      <c r="B34" s="4">
        <v>31</v>
      </c>
      <c r="C34" s="10" t="s">
        <v>42</v>
      </c>
      <c r="D34" s="5">
        <v>5</v>
      </c>
      <c r="E34" s="6">
        <v>35000</v>
      </c>
      <c r="F34" s="24">
        <v>0.19</v>
      </c>
      <c r="G34" s="8">
        <f t="shared" si="0"/>
        <v>6650</v>
      </c>
      <c r="H34" s="8">
        <f t="shared" si="1"/>
        <v>41650</v>
      </c>
      <c r="I34" s="11">
        <f t="shared" si="2"/>
        <v>208250</v>
      </c>
      <c r="J34" s="9">
        <v>208250</v>
      </c>
      <c r="K34" s="4" t="str">
        <f t="shared" si="3"/>
        <v>NO</v>
      </c>
    </row>
    <row r="35" spans="2:11" ht="15.75" thickBot="1" x14ac:dyDescent="0.3">
      <c r="B35" s="4">
        <v>32</v>
      </c>
      <c r="C35" s="10" t="s">
        <v>43</v>
      </c>
      <c r="D35" s="5">
        <v>5</v>
      </c>
      <c r="E35" s="6">
        <v>32000</v>
      </c>
      <c r="F35" s="24">
        <v>0.19</v>
      </c>
      <c r="G35" s="8">
        <f t="shared" si="0"/>
        <v>6080</v>
      </c>
      <c r="H35" s="8">
        <f t="shared" si="1"/>
        <v>38080</v>
      </c>
      <c r="I35" s="11">
        <f t="shared" si="2"/>
        <v>190400</v>
      </c>
      <c r="J35" s="9">
        <v>190400</v>
      </c>
      <c r="K35" s="4" t="str">
        <f t="shared" si="3"/>
        <v>NO</v>
      </c>
    </row>
    <row r="36" spans="2:11" ht="15.75" thickBot="1" x14ac:dyDescent="0.3">
      <c r="B36" s="4">
        <v>33</v>
      </c>
      <c r="C36" s="10" t="s">
        <v>44</v>
      </c>
      <c r="D36" s="5">
        <v>5</v>
      </c>
      <c r="E36" s="6">
        <v>32000</v>
      </c>
      <c r="F36" s="24">
        <v>0.19</v>
      </c>
      <c r="G36" s="8">
        <f t="shared" si="0"/>
        <v>6080</v>
      </c>
      <c r="H36" s="8">
        <f t="shared" si="1"/>
        <v>38080</v>
      </c>
      <c r="I36" s="11">
        <f t="shared" si="2"/>
        <v>190400</v>
      </c>
      <c r="J36" s="9">
        <v>190400</v>
      </c>
      <c r="K36" s="4" t="str">
        <f t="shared" si="3"/>
        <v>NO</v>
      </c>
    </row>
    <row r="37" spans="2:11" ht="15.75" thickBot="1" x14ac:dyDescent="0.3">
      <c r="B37" s="4">
        <v>34</v>
      </c>
      <c r="C37" s="10" t="s">
        <v>45</v>
      </c>
      <c r="D37" s="5">
        <v>5</v>
      </c>
      <c r="E37" s="6">
        <v>32000</v>
      </c>
      <c r="F37" s="24">
        <v>0.19</v>
      </c>
      <c r="G37" s="8">
        <f t="shared" si="0"/>
        <v>6080</v>
      </c>
      <c r="H37" s="8">
        <f t="shared" si="1"/>
        <v>38080</v>
      </c>
      <c r="I37" s="11">
        <f t="shared" si="2"/>
        <v>190400</v>
      </c>
      <c r="J37" s="9">
        <v>190400</v>
      </c>
      <c r="K37" s="4" t="str">
        <f t="shared" si="3"/>
        <v>NO</v>
      </c>
    </row>
    <row r="38" spans="2:11" ht="15.75" thickBot="1" x14ac:dyDescent="0.3">
      <c r="B38" s="4">
        <v>35</v>
      </c>
      <c r="C38" s="5" t="s">
        <v>46</v>
      </c>
      <c r="D38" s="5">
        <v>5</v>
      </c>
      <c r="E38" s="7">
        <v>180000</v>
      </c>
      <c r="F38" s="24">
        <v>0.19</v>
      </c>
      <c r="G38" s="8">
        <f t="shared" si="0"/>
        <v>34200</v>
      </c>
      <c r="H38" s="8">
        <f t="shared" si="1"/>
        <v>214200</v>
      </c>
      <c r="I38" s="11">
        <f t="shared" si="2"/>
        <v>1071000</v>
      </c>
      <c r="J38" s="9">
        <v>1071000</v>
      </c>
      <c r="K38" s="4" t="str">
        <f t="shared" si="3"/>
        <v>NO</v>
      </c>
    </row>
    <row r="39" spans="2:11" ht="15.75" thickBot="1" x14ac:dyDescent="0.3">
      <c r="B39" s="4">
        <v>36</v>
      </c>
      <c r="C39" s="5" t="s">
        <v>47</v>
      </c>
      <c r="D39" s="5">
        <v>5</v>
      </c>
      <c r="E39" s="7">
        <v>150000</v>
      </c>
      <c r="F39" s="24">
        <v>0.19</v>
      </c>
      <c r="G39" s="8">
        <f t="shared" si="0"/>
        <v>28500</v>
      </c>
      <c r="H39" s="8">
        <f t="shared" si="1"/>
        <v>178500</v>
      </c>
      <c r="I39" s="11">
        <f t="shared" si="2"/>
        <v>892500</v>
      </c>
      <c r="J39" s="9">
        <v>892500</v>
      </c>
      <c r="K39" s="4" t="str">
        <f t="shared" si="3"/>
        <v>NO</v>
      </c>
    </row>
    <row r="40" spans="2:11" ht="15.75" thickBot="1" x14ac:dyDescent="0.3">
      <c r="B40" s="4">
        <v>37</v>
      </c>
      <c r="C40" s="5" t="s">
        <v>48</v>
      </c>
      <c r="D40" s="5">
        <v>5</v>
      </c>
      <c r="E40" s="7">
        <v>32000</v>
      </c>
      <c r="F40" s="24">
        <v>0.19</v>
      </c>
      <c r="G40" s="8">
        <f t="shared" si="0"/>
        <v>6080</v>
      </c>
      <c r="H40" s="8">
        <f t="shared" si="1"/>
        <v>38080</v>
      </c>
      <c r="I40" s="11">
        <f t="shared" si="2"/>
        <v>190400</v>
      </c>
      <c r="J40" s="9">
        <v>190400</v>
      </c>
      <c r="K40" s="4" t="str">
        <f t="shared" si="3"/>
        <v>NO</v>
      </c>
    </row>
    <row r="41" spans="2:11" ht="15.75" thickBot="1" x14ac:dyDescent="0.3">
      <c r="B41" s="4">
        <v>38</v>
      </c>
      <c r="C41" s="10" t="s">
        <v>49</v>
      </c>
      <c r="D41" s="5">
        <v>5</v>
      </c>
      <c r="E41" s="7">
        <v>32000</v>
      </c>
      <c r="F41" s="24">
        <v>0.19</v>
      </c>
      <c r="G41" s="8">
        <f t="shared" si="0"/>
        <v>6080</v>
      </c>
      <c r="H41" s="8">
        <f t="shared" si="1"/>
        <v>38080</v>
      </c>
      <c r="I41" s="11">
        <f t="shared" si="2"/>
        <v>190400</v>
      </c>
      <c r="J41" s="9">
        <v>190400</v>
      </c>
      <c r="K41" s="4" t="str">
        <f t="shared" si="3"/>
        <v>NO</v>
      </c>
    </row>
    <row r="42" spans="2:11" ht="15.75" thickBot="1" x14ac:dyDescent="0.3">
      <c r="B42" s="4">
        <v>39</v>
      </c>
      <c r="C42" s="10" t="s">
        <v>50</v>
      </c>
      <c r="D42" s="5">
        <v>5</v>
      </c>
      <c r="E42" s="7">
        <v>32000</v>
      </c>
      <c r="F42" s="24">
        <v>0.19</v>
      </c>
      <c r="G42" s="8">
        <f t="shared" si="0"/>
        <v>6080</v>
      </c>
      <c r="H42" s="8">
        <f t="shared" si="1"/>
        <v>38080</v>
      </c>
      <c r="I42" s="11">
        <f t="shared" si="2"/>
        <v>190400</v>
      </c>
      <c r="J42" s="9">
        <v>190400</v>
      </c>
      <c r="K42" s="4" t="str">
        <f t="shared" si="3"/>
        <v>NO</v>
      </c>
    </row>
    <row r="43" spans="2:11" ht="15.75" thickBot="1" x14ac:dyDescent="0.3">
      <c r="B43" s="4">
        <v>40</v>
      </c>
      <c r="C43" s="5" t="s">
        <v>51</v>
      </c>
      <c r="D43" s="12">
        <v>4</v>
      </c>
      <c r="E43" s="13">
        <v>1950000</v>
      </c>
      <c r="F43" s="25">
        <v>0.19</v>
      </c>
      <c r="G43" s="26">
        <f t="shared" si="0"/>
        <v>370500</v>
      </c>
      <c r="H43" s="26">
        <f t="shared" si="1"/>
        <v>2320500</v>
      </c>
      <c r="I43" s="27">
        <f t="shared" si="2"/>
        <v>9282000</v>
      </c>
      <c r="J43" s="28">
        <v>9282000</v>
      </c>
      <c r="K43" s="14" t="str">
        <f t="shared" si="3"/>
        <v>NO</v>
      </c>
    </row>
    <row r="44" spans="2:11" ht="15.75" thickBot="1" x14ac:dyDescent="0.3">
      <c r="B44" s="4">
        <v>41</v>
      </c>
      <c r="C44" s="5" t="s">
        <v>52</v>
      </c>
      <c r="D44" s="12"/>
      <c r="E44" s="13"/>
      <c r="F44" s="25"/>
      <c r="G44" s="26"/>
      <c r="H44" s="26"/>
      <c r="I44" s="27"/>
      <c r="J44" s="28"/>
      <c r="K44" s="14"/>
    </row>
    <row r="45" spans="2:11" ht="15.75" thickBot="1" x14ac:dyDescent="0.3">
      <c r="B45" s="17" t="s">
        <v>53</v>
      </c>
      <c r="C45" s="17"/>
      <c r="D45" s="17"/>
      <c r="E45" s="17"/>
      <c r="F45" s="17"/>
      <c r="G45" s="17"/>
      <c r="H45" s="17"/>
      <c r="I45" s="17"/>
      <c r="J45" s="17"/>
      <c r="K45" s="17"/>
    </row>
    <row r="46" spans="2:11" ht="15.75" thickBot="1" x14ac:dyDescent="0.3">
      <c r="B46" s="18">
        <v>42</v>
      </c>
      <c r="C46" s="19" t="s">
        <v>54</v>
      </c>
      <c r="D46" s="19">
        <v>5</v>
      </c>
      <c r="E46" s="7">
        <v>75000</v>
      </c>
      <c r="F46" s="24">
        <v>0.19</v>
      </c>
      <c r="G46" s="8">
        <f>E46*F46</f>
        <v>14250</v>
      </c>
      <c r="H46" s="7">
        <f t="shared" ref="H46" si="4">E46+G46</f>
        <v>89250</v>
      </c>
      <c r="I46" s="29">
        <f t="shared" ref="I46" si="5">H46*D46</f>
        <v>446250</v>
      </c>
      <c r="J46" s="9">
        <v>446250</v>
      </c>
      <c r="K46" s="4" t="str">
        <f t="shared" ref="K46" si="6">IF(AND(J46&lt;&gt;I46), "SÍ", "NO")</f>
        <v>NO</v>
      </c>
    </row>
    <row r="47" spans="2:11" ht="15.75" thickBot="1" x14ac:dyDescent="0.3">
      <c r="B47" s="20" t="s">
        <v>55</v>
      </c>
      <c r="C47" s="20"/>
      <c r="D47" s="20"/>
      <c r="E47" s="20"/>
      <c r="F47" s="20"/>
      <c r="G47" s="20"/>
      <c r="H47" s="20"/>
      <c r="I47" s="20"/>
      <c r="J47" s="20"/>
      <c r="K47" s="20"/>
    </row>
    <row r="48" spans="2:11" ht="15.75" thickBot="1" x14ac:dyDescent="0.3">
      <c r="B48" s="4">
        <v>43</v>
      </c>
      <c r="C48" s="10" t="s">
        <v>56</v>
      </c>
      <c r="D48" s="10">
        <v>5</v>
      </c>
      <c r="E48" s="7">
        <v>500</v>
      </c>
      <c r="F48" s="24">
        <v>0.19</v>
      </c>
      <c r="G48" s="8">
        <f>E48*F48</f>
        <v>95</v>
      </c>
      <c r="H48" s="7">
        <f t="shared" ref="H48" si="7">E48+G48</f>
        <v>595</v>
      </c>
      <c r="I48" s="29">
        <f t="shared" ref="I48" si="8">H48*D48</f>
        <v>2975</v>
      </c>
      <c r="J48" s="9">
        <v>2975</v>
      </c>
      <c r="K48" s="4" t="str">
        <f t="shared" ref="K48" si="9">IF(AND(J48&lt;&gt;I48), "SÍ", "NO")</f>
        <v>NO</v>
      </c>
    </row>
    <row r="49" spans="2:11" ht="15.75" thickBot="1" x14ac:dyDescent="0.3">
      <c r="B49" s="20" t="s">
        <v>57</v>
      </c>
      <c r="C49" s="20"/>
      <c r="D49" s="20"/>
      <c r="E49" s="20"/>
      <c r="F49" s="20"/>
      <c r="G49" s="20"/>
      <c r="H49" s="20"/>
      <c r="I49" s="21">
        <f>+I4+I5+I6+I7+I8+I9+I10+I11+I12+I13+I14+I15+I16+I17+I18+I19+I20+I21+I22+I23+I24+I25+I26+I27+I28+I29+I30+I31+I32+I33+I34+I35+I36+I37+I38+I39+I40+I41+I42+I43+I46+I48</f>
        <v>20059830</v>
      </c>
      <c r="J49" s="30">
        <f>+J4+J5+J6+J7+J8+J9+J10+J11+J12+J13+J14+J15+J16+J17+J18+J19+J20+J21+J22+J23+J24+J25+J26+J27+J28+J29+J30+J31+J32+J33+J34+J35+J36+J37+J38+J39+J40+J41+J42+J43+J46+J48</f>
        <v>20059830</v>
      </c>
      <c r="K49" s="23"/>
    </row>
  </sheetData>
  <mergeCells count="12">
    <mergeCell ref="B45:K45"/>
    <mergeCell ref="B47:K47"/>
    <mergeCell ref="B49:H49"/>
    <mergeCell ref="B2:K2"/>
    <mergeCell ref="D43:D44"/>
    <mergeCell ref="E43:E44"/>
    <mergeCell ref="F43:F44"/>
    <mergeCell ref="G43:G44"/>
    <mergeCell ref="H43:H44"/>
    <mergeCell ref="I43:I44"/>
    <mergeCell ref="J43:J44"/>
    <mergeCell ref="K43:K44"/>
  </mergeCells>
  <conditionalFormatting sqref="K4:K44">
    <cfRule type="containsText" dxfId="13" priority="5" operator="containsText" text="NO">
      <formula>NOT(ISERROR(SEARCH("NO",K4)))</formula>
    </cfRule>
    <cfRule type="containsText" dxfId="12" priority="6" operator="containsText" text="SÍ">
      <formula>NOT(ISERROR(SEARCH("SÍ",K4)))</formula>
    </cfRule>
  </conditionalFormatting>
  <conditionalFormatting sqref="K46">
    <cfRule type="containsText" dxfId="11" priority="3" operator="containsText" text="NO">
      <formula>NOT(ISERROR(SEARCH("NO",K46)))</formula>
    </cfRule>
    <cfRule type="containsText" dxfId="10" priority="4" operator="containsText" text="SÍ">
      <formula>NOT(ISERROR(SEARCH("SÍ",K46)))</formula>
    </cfRule>
  </conditionalFormatting>
  <conditionalFormatting sqref="K48">
    <cfRule type="containsText" dxfId="9" priority="1" operator="containsText" text="NO">
      <formula>NOT(ISERROR(SEARCH("NO",K48)))</formula>
    </cfRule>
    <cfRule type="containsText" dxfId="8" priority="2" operator="containsText" text="SÍ">
      <formula>NOT(ISERROR(SEARCH("SÍ",K48)))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9"/>
  <sheetViews>
    <sheetView workbookViewId="0">
      <selection activeCell="I12" sqref="I12"/>
    </sheetView>
  </sheetViews>
  <sheetFormatPr baseColWidth="10" defaultRowHeight="15" x14ac:dyDescent="0.25"/>
  <cols>
    <col min="2" max="2" width="4.28515625" customWidth="1"/>
    <col min="3" max="3" width="32.7109375" customWidth="1"/>
    <col min="4" max="4" width="9.28515625" customWidth="1"/>
    <col min="5" max="5" width="14.42578125" customWidth="1"/>
    <col min="6" max="6" width="9" customWidth="1"/>
    <col min="7" max="7" width="15" customWidth="1"/>
    <col min="8" max="8" width="16.140625" customWidth="1"/>
    <col min="9" max="9" width="16.7109375" customWidth="1"/>
    <col min="10" max="10" width="21" customWidth="1"/>
    <col min="11" max="11" width="20.5703125" customWidth="1"/>
  </cols>
  <sheetData>
    <row r="1" spans="2:11" ht="15.75" thickBot="1" x14ac:dyDescent="0.3"/>
    <row r="2" spans="2:11" ht="15.75" thickBot="1" x14ac:dyDescent="0.3">
      <c r="B2" s="1" t="s">
        <v>59</v>
      </c>
      <c r="C2" s="1"/>
      <c r="D2" s="1"/>
      <c r="E2" s="1"/>
      <c r="F2" s="1"/>
      <c r="G2" s="1"/>
      <c r="H2" s="1"/>
      <c r="I2" s="1"/>
      <c r="J2" s="1"/>
      <c r="K2" s="1"/>
    </row>
    <row r="3" spans="2:11" ht="24.75" thickBot="1" x14ac:dyDescent="0.3"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pans="2:11" ht="15.75" thickBot="1" x14ac:dyDescent="0.3">
      <c r="B4" s="4">
        <v>1</v>
      </c>
      <c r="C4" s="5" t="s">
        <v>11</v>
      </c>
      <c r="D4" s="5">
        <v>5</v>
      </c>
      <c r="E4" s="6">
        <v>6924</v>
      </c>
      <c r="F4" s="24">
        <v>0.19</v>
      </c>
      <c r="G4" s="8">
        <f>E4*F4</f>
        <v>1315.56</v>
      </c>
      <c r="H4" s="8">
        <f>E4+G4</f>
        <v>8239.56</v>
      </c>
      <c r="I4" s="8">
        <f>H4*D4</f>
        <v>41197.799999999996</v>
      </c>
      <c r="J4" s="9">
        <v>41200</v>
      </c>
      <c r="K4" s="4" t="str">
        <f>IF(AND(J4&lt;&gt;I4), "SÍ", "NO")</f>
        <v>SÍ</v>
      </c>
    </row>
    <row r="5" spans="2:11" ht="15.75" thickBot="1" x14ac:dyDescent="0.3">
      <c r="B5" s="4">
        <v>2</v>
      </c>
      <c r="C5" s="5" t="s">
        <v>12</v>
      </c>
      <c r="D5" s="5">
        <v>5</v>
      </c>
      <c r="E5" s="6">
        <v>8081</v>
      </c>
      <c r="F5" s="24">
        <v>0.19</v>
      </c>
      <c r="G5" s="8">
        <f t="shared" ref="G5:G43" si="0">E5*F5</f>
        <v>1535.39</v>
      </c>
      <c r="H5" s="8">
        <f t="shared" ref="H5:H43" si="1">E5+G5</f>
        <v>9616.39</v>
      </c>
      <c r="I5" s="8">
        <f t="shared" ref="I5:I43" si="2">H5*D5</f>
        <v>48081.95</v>
      </c>
      <c r="J5" s="9">
        <v>48080</v>
      </c>
      <c r="K5" s="4" t="str">
        <f t="shared" ref="K5:K48" si="3">IF(AND(J5&lt;&gt;I5), "SÍ", "NO")</f>
        <v>SÍ</v>
      </c>
    </row>
    <row r="6" spans="2:11" ht="15.75" thickBot="1" x14ac:dyDescent="0.3">
      <c r="B6" s="4">
        <v>3</v>
      </c>
      <c r="C6" s="5" t="s">
        <v>13</v>
      </c>
      <c r="D6" s="5">
        <v>5</v>
      </c>
      <c r="E6" s="6">
        <v>4235</v>
      </c>
      <c r="F6" s="24">
        <v>0.19</v>
      </c>
      <c r="G6" s="8">
        <f t="shared" si="0"/>
        <v>804.65</v>
      </c>
      <c r="H6" s="8">
        <f t="shared" si="1"/>
        <v>5039.6499999999996</v>
      </c>
      <c r="I6" s="8">
        <f t="shared" si="2"/>
        <v>25198.25</v>
      </c>
      <c r="J6" s="9">
        <v>25200</v>
      </c>
      <c r="K6" s="4" t="str">
        <f t="shared" si="3"/>
        <v>SÍ</v>
      </c>
    </row>
    <row r="7" spans="2:11" ht="15.75" thickBot="1" x14ac:dyDescent="0.3">
      <c r="B7" s="4">
        <v>4</v>
      </c>
      <c r="C7" s="5" t="s">
        <v>15</v>
      </c>
      <c r="D7" s="5">
        <v>5</v>
      </c>
      <c r="E7" s="6">
        <v>4128</v>
      </c>
      <c r="F7" s="24">
        <v>0.19</v>
      </c>
      <c r="G7" s="8">
        <f t="shared" si="0"/>
        <v>784.32</v>
      </c>
      <c r="H7" s="8">
        <f t="shared" si="1"/>
        <v>4912.32</v>
      </c>
      <c r="I7" s="8">
        <f t="shared" si="2"/>
        <v>24561.599999999999</v>
      </c>
      <c r="J7" s="9">
        <v>24560</v>
      </c>
      <c r="K7" s="4" t="str">
        <f t="shared" si="3"/>
        <v>SÍ</v>
      </c>
    </row>
    <row r="8" spans="2:11" ht="15.75" thickBot="1" x14ac:dyDescent="0.3">
      <c r="B8" s="4">
        <v>5</v>
      </c>
      <c r="C8" s="5" t="s">
        <v>16</v>
      </c>
      <c r="D8" s="5">
        <v>5</v>
      </c>
      <c r="E8" s="6">
        <v>4800</v>
      </c>
      <c r="F8" s="24">
        <v>0.19</v>
      </c>
      <c r="G8" s="8">
        <f t="shared" si="0"/>
        <v>912</v>
      </c>
      <c r="H8" s="8">
        <f t="shared" si="1"/>
        <v>5712</v>
      </c>
      <c r="I8" s="8">
        <f t="shared" si="2"/>
        <v>28560</v>
      </c>
      <c r="J8" s="9">
        <v>28560</v>
      </c>
      <c r="K8" s="4" t="str">
        <f t="shared" si="3"/>
        <v>NO</v>
      </c>
    </row>
    <row r="9" spans="2:11" ht="15.75" thickBot="1" x14ac:dyDescent="0.3">
      <c r="B9" s="4">
        <v>6</v>
      </c>
      <c r="C9" s="10" t="s">
        <v>17</v>
      </c>
      <c r="D9" s="5">
        <v>5</v>
      </c>
      <c r="E9" s="6">
        <v>15691</v>
      </c>
      <c r="F9" s="24">
        <v>0.19</v>
      </c>
      <c r="G9" s="8">
        <f t="shared" si="0"/>
        <v>2981.29</v>
      </c>
      <c r="H9" s="8">
        <f t="shared" si="1"/>
        <v>18672.29</v>
      </c>
      <c r="I9" s="8">
        <f t="shared" si="2"/>
        <v>93361.450000000012</v>
      </c>
      <c r="J9" s="9">
        <v>93360</v>
      </c>
      <c r="K9" s="4" t="str">
        <f t="shared" si="3"/>
        <v>SÍ</v>
      </c>
    </row>
    <row r="10" spans="2:11" ht="15.75" thickBot="1" x14ac:dyDescent="0.3">
      <c r="B10" s="4">
        <v>7</v>
      </c>
      <c r="C10" s="10" t="s">
        <v>18</v>
      </c>
      <c r="D10" s="5">
        <v>5</v>
      </c>
      <c r="E10" s="6">
        <v>21956</v>
      </c>
      <c r="F10" s="24">
        <v>0.19</v>
      </c>
      <c r="G10" s="8">
        <f t="shared" si="0"/>
        <v>4171.6400000000003</v>
      </c>
      <c r="H10" s="8">
        <f t="shared" si="1"/>
        <v>26127.64</v>
      </c>
      <c r="I10" s="8">
        <f t="shared" si="2"/>
        <v>130638.2</v>
      </c>
      <c r="J10" s="9">
        <v>130640</v>
      </c>
      <c r="K10" s="4" t="str">
        <f t="shared" si="3"/>
        <v>SÍ</v>
      </c>
    </row>
    <row r="11" spans="2:11" ht="15.75" thickBot="1" x14ac:dyDescent="0.3">
      <c r="B11" s="4">
        <v>8</v>
      </c>
      <c r="C11" s="10" t="s">
        <v>19</v>
      </c>
      <c r="D11" s="5">
        <v>5</v>
      </c>
      <c r="E11" s="6">
        <v>15341</v>
      </c>
      <c r="F11" s="24">
        <v>0.19</v>
      </c>
      <c r="G11" s="8">
        <f t="shared" si="0"/>
        <v>2914.79</v>
      </c>
      <c r="H11" s="8">
        <f t="shared" si="1"/>
        <v>18255.79</v>
      </c>
      <c r="I11" s="8">
        <f t="shared" si="2"/>
        <v>91278.950000000012</v>
      </c>
      <c r="J11" s="9">
        <v>91280</v>
      </c>
      <c r="K11" s="4" t="str">
        <f t="shared" si="3"/>
        <v>SÍ</v>
      </c>
    </row>
    <row r="12" spans="2:11" ht="15.75" thickBot="1" x14ac:dyDescent="0.3">
      <c r="B12" s="4">
        <v>9</v>
      </c>
      <c r="C12" s="10" t="s">
        <v>20</v>
      </c>
      <c r="D12" s="5">
        <v>5</v>
      </c>
      <c r="E12" s="6">
        <v>15691</v>
      </c>
      <c r="F12" s="24">
        <v>0.19</v>
      </c>
      <c r="G12" s="8">
        <f t="shared" si="0"/>
        <v>2981.29</v>
      </c>
      <c r="H12" s="8">
        <f t="shared" si="1"/>
        <v>18672.29</v>
      </c>
      <c r="I12" s="8">
        <f t="shared" si="2"/>
        <v>93361.450000000012</v>
      </c>
      <c r="J12" s="9">
        <v>93360</v>
      </c>
      <c r="K12" s="4" t="str">
        <f t="shared" si="3"/>
        <v>SÍ</v>
      </c>
    </row>
    <row r="13" spans="2:11" ht="15.75" thickBot="1" x14ac:dyDescent="0.3">
      <c r="B13" s="4">
        <v>10</v>
      </c>
      <c r="C13" s="10" t="s">
        <v>21</v>
      </c>
      <c r="D13" s="5">
        <v>5</v>
      </c>
      <c r="E13" s="6">
        <v>61392</v>
      </c>
      <c r="F13" s="24">
        <v>0.19</v>
      </c>
      <c r="G13" s="8">
        <f t="shared" si="0"/>
        <v>11664.48</v>
      </c>
      <c r="H13" s="8">
        <f t="shared" si="1"/>
        <v>73056.479999999996</v>
      </c>
      <c r="I13" s="8">
        <f t="shared" si="2"/>
        <v>365282.39999999997</v>
      </c>
      <c r="J13" s="9">
        <v>365280</v>
      </c>
      <c r="K13" s="4" t="str">
        <f t="shared" si="3"/>
        <v>SÍ</v>
      </c>
    </row>
    <row r="14" spans="2:11" ht="15.75" thickBot="1" x14ac:dyDescent="0.3">
      <c r="B14" s="4">
        <v>11</v>
      </c>
      <c r="C14" s="10" t="s">
        <v>22</v>
      </c>
      <c r="D14" s="5">
        <v>5</v>
      </c>
      <c r="E14" s="6">
        <v>15691</v>
      </c>
      <c r="F14" s="24">
        <v>0.19</v>
      </c>
      <c r="G14" s="8">
        <f t="shared" si="0"/>
        <v>2981.29</v>
      </c>
      <c r="H14" s="8">
        <f t="shared" si="1"/>
        <v>18672.29</v>
      </c>
      <c r="I14" s="11">
        <f t="shared" si="2"/>
        <v>93361.450000000012</v>
      </c>
      <c r="J14" s="9">
        <v>93360</v>
      </c>
      <c r="K14" s="4" t="str">
        <f t="shared" si="3"/>
        <v>SÍ</v>
      </c>
    </row>
    <row r="15" spans="2:11" ht="15.75" thickBot="1" x14ac:dyDescent="0.3">
      <c r="B15" s="4">
        <v>12</v>
      </c>
      <c r="C15" s="10" t="s">
        <v>23</v>
      </c>
      <c r="D15" s="5">
        <v>5</v>
      </c>
      <c r="E15" s="6">
        <v>15691</v>
      </c>
      <c r="F15" s="24">
        <v>0.19</v>
      </c>
      <c r="G15" s="8">
        <f t="shared" si="0"/>
        <v>2981.29</v>
      </c>
      <c r="H15" s="8">
        <f t="shared" si="1"/>
        <v>18672.29</v>
      </c>
      <c r="I15" s="11">
        <f t="shared" si="2"/>
        <v>93361.450000000012</v>
      </c>
      <c r="J15" s="9">
        <v>93360</v>
      </c>
      <c r="K15" s="4" t="str">
        <f t="shared" si="3"/>
        <v>SÍ</v>
      </c>
    </row>
    <row r="16" spans="2:11" ht="15.75" thickBot="1" x14ac:dyDescent="0.3">
      <c r="B16" s="4">
        <v>13</v>
      </c>
      <c r="C16" s="10" t="s">
        <v>24</v>
      </c>
      <c r="D16" s="5">
        <v>5</v>
      </c>
      <c r="E16" s="6">
        <v>21956</v>
      </c>
      <c r="F16" s="24">
        <v>0.19</v>
      </c>
      <c r="G16" s="8">
        <f t="shared" si="0"/>
        <v>4171.6400000000003</v>
      </c>
      <c r="H16" s="8">
        <f t="shared" si="1"/>
        <v>26127.64</v>
      </c>
      <c r="I16" s="11">
        <f t="shared" si="2"/>
        <v>130638.2</v>
      </c>
      <c r="J16" s="9">
        <v>130640</v>
      </c>
      <c r="K16" s="4" t="str">
        <f t="shared" si="3"/>
        <v>SÍ</v>
      </c>
    </row>
    <row r="17" spans="2:11" ht="15.75" thickBot="1" x14ac:dyDescent="0.3">
      <c r="B17" s="4">
        <v>14</v>
      </c>
      <c r="C17" s="10" t="s">
        <v>25</v>
      </c>
      <c r="D17" s="5">
        <v>5</v>
      </c>
      <c r="E17" s="6">
        <v>15691</v>
      </c>
      <c r="F17" s="24">
        <v>0.19</v>
      </c>
      <c r="G17" s="8">
        <f t="shared" si="0"/>
        <v>2981.29</v>
      </c>
      <c r="H17" s="8">
        <f t="shared" si="1"/>
        <v>18672.29</v>
      </c>
      <c r="I17" s="11">
        <f t="shared" si="2"/>
        <v>93361.450000000012</v>
      </c>
      <c r="J17" s="9">
        <v>93360</v>
      </c>
      <c r="K17" s="4" t="str">
        <f t="shared" si="3"/>
        <v>SÍ</v>
      </c>
    </row>
    <row r="18" spans="2:11" ht="15.75" thickBot="1" x14ac:dyDescent="0.3">
      <c r="B18" s="4">
        <v>15</v>
      </c>
      <c r="C18" s="10" t="s">
        <v>26</v>
      </c>
      <c r="D18" s="5">
        <v>5</v>
      </c>
      <c r="E18" s="6">
        <v>15691</v>
      </c>
      <c r="F18" s="24">
        <v>0.19</v>
      </c>
      <c r="G18" s="8">
        <f t="shared" si="0"/>
        <v>2981.29</v>
      </c>
      <c r="H18" s="8">
        <f t="shared" si="1"/>
        <v>18672.29</v>
      </c>
      <c r="I18" s="11">
        <f t="shared" si="2"/>
        <v>93361.450000000012</v>
      </c>
      <c r="J18" s="9">
        <v>93360</v>
      </c>
      <c r="K18" s="4" t="str">
        <f t="shared" si="3"/>
        <v>SÍ</v>
      </c>
    </row>
    <row r="19" spans="2:11" ht="15.75" thickBot="1" x14ac:dyDescent="0.3">
      <c r="B19" s="4">
        <v>16</v>
      </c>
      <c r="C19" s="10" t="s">
        <v>27</v>
      </c>
      <c r="D19" s="5">
        <v>5</v>
      </c>
      <c r="E19" s="6">
        <v>21956</v>
      </c>
      <c r="F19" s="24">
        <v>0.19</v>
      </c>
      <c r="G19" s="8">
        <f t="shared" si="0"/>
        <v>4171.6400000000003</v>
      </c>
      <c r="H19" s="8">
        <f t="shared" si="1"/>
        <v>26127.64</v>
      </c>
      <c r="I19" s="11">
        <f t="shared" si="2"/>
        <v>130638.2</v>
      </c>
      <c r="J19" s="9">
        <v>130640</v>
      </c>
      <c r="K19" s="4" t="str">
        <f t="shared" si="3"/>
        <v>SÍ</v>
      </c>
    </row>
    <row r="20" spans="2:11" ht="15.75" thickBot="1" x14ac:dyDescent="0.3">
      <c r="B20" s="4">
        <v>17</v>
      </c>
      <c r="C20" s="10" t="s">
        <v>28</v>
      </c>
      <c r="D20" s="5">
        <v>5</v>
      </c>
      <c r="E20" s="6">
        <v>181356</v>
      </c>
      <c r="F20" s="24">
        <v>0.19</v>
      </c>
      <c r="G20" s="8">
        <f t="shared" si="0"/>
        <v>34457.64</v>
      </c>
      <c r="H20" s="8">
        <f t="shared" si="1"/>
        <v>215813.64</v>
      </c>
      <c r="I20" s="11">
        <f t="shared" si="2"/>
        <v>1079068.2000000002</v>
      </c>
      <c r="J20" s="9">
        <v>1079070</v>
      </c>
      <c r="K20" s="4" t="str">
        <f t="shared" si="3"/>
        <v>SÍ</v>
      </c>
    </row>
    <row r="21" spans="2:11" ht="15.75" thickBot="1" x14ac:dyDescent="0.3">
      <c r="B21" s="4">
        <v>18</v>
      </c>
      <c r="C21" s="10" t="s">
        <v>29</v>
      </c>
      <c r="D21" s="5">
        <v>5</v>
      </c>
      <c r="E21" s="6">
        <v>181356</v>
      </c>
      <c r="F21" s="24">
        <v>0.19</v>
      </c>
      <c r="G21" s="8">
        <f t="shared" si="0"/>
        <v>34457.64</v>
      </c>
      <c r="H21" s="8">
        <f t="shared" si="1"/>
        <v>215813.64</v>
      </c>
      <c r="I21" s="11">
        <f t="shared" si="2"/>
        <v>1079068.2000000002</v>
      </c>
      <c r="J21" s="9">
        <v>1079070</v>
      </c>
      <c r="K21" s="4" t="str">
        <f t="shared" si="3"/>
        <v>SÍ</v>
      </c>
    </row>
    <row r="22" spans="2:11" ht="15.75" thickBot="1" x14ac:dyDescent="0.3">
      <c r="B22" s="4">
        <v>19</v>
      </c>
      <c r="C22" s="5" t="s">
        <v>30</v>
      </c>
      <c r="D22" s="5">
        <v>5</v>
      </c>
      <c r="E22" s="6">
        <v>90703</v>
      </c>
      <c r="F22" s="24">
        <v>0.19</v>
      </c>
      <c r="G22" s="8">
        <f t="shared" si="0"/>
        <v>17233.57</v>
      </c>
      <c r="H22" s="8">
        <f t="shared" si="1"/>
        <v>107936.57</v>
      </c>
      <c r="I22" s="11">
        <f t="shared" si="2"/>
        <v>539682.85000000009</v>
      </c>
      <c r="J22" s="9">
        <v>539680</v>
      </c>
      <c r="K22" s="4" t="str">
        <f t="shared" si="3"/>
        <v>SÍ</v>
      </c>
    </row>
    <row r="23" spans="2:11" ht="15.75" thickBot="1" x14ac:dyDescent="0.3">
      <c r="B23" s="4">
        <v>20</v>
      </c>
      <c r="C23" s="10" t="s">
        <v>31</v>
      </c>
      <c r="D23" s="5">
        <v>5</v>
      </c>
      <c r="E23" s="6">
        <v>16807</v>
      </c>
      <c r="F23" s="24">
        <v>0.19</v>
      </c>
      <c r="G23" s="8">
        <f t="shared" si="0"/>
        <v>3193.33</v>
      </c>
      <c r="H23" s="8">
        <f t="shared" si="1"/>
        <v>20000.330000000002</v>
      </c>
      <c r="I23" s="11">
        <f t="shared" si="2"/>
        <v>100001.65000000001</v>
      </c>
      <c r="J23" s="9">
        <v>100000</v>
      </c>
      <c r="K23" s="4" t="str">
        <f t="shared" si="3"/>
        <v>SÍ</v>
      </c>
    </row>
    <row r="24" spans="2:11" ht="15.75" thickBot="1" x14ac:dyDescent="0.3">
      <c r="B24" s="4">
        <v>21</v>
      </c>
      <c r="C24" s="10" t="s">
        <v>32</v>
      </c>
      <c r="D24" s="5">
        <v>5</v>
      </c>
      <c r="E24" s="6">
        <v>16807</v>
      </c>
      <c r="F24" s="24">
        <v>0.19</v>
      </c>
      <c r="G24" s="8">
        <f t="shared" si="0"/>
        <v>3193.33</v>
      </c>
      <c r="H24" s="8">
        <f t="shared" si="1"/>
        <v>20000.330000000002</v>
      </c>
      <c r="I24" s="11">
        <f t="shared" si="2"/>
        <v>100001.65000000001</v>
      </c>
      <c r="J24" s="9">
        <v>100000</v>
      </c>
      <c r="K24" s="4" t="str">
        <f t="shared" si="3"/>
        <v>SÍ</v>
      </c>
    </row>
    <row r="25" spans="2:11" ht="15.75" thickBot="1" x14ac:dyDescent="0.3">
      <c r="B25" s="4">
        <v>22</v>
      </c>
      <c r="C25" s="10" t="s">
        <v>33</v>
      </c>
      <c r="D25" s="5">
        <v>5</v>
      </c>
      <c r="E25" s="6">
        <v>21620</v>
      </c>
      <c r="F25" s="24">
        <v>0.19</v>
      </c>
      <c r="G25" s="8">
        <f t="shared" si="0"/>
        <v>4107.8</v>
      </c>
      <c r="H25" s="8">
        <f t="shared" si="1"/>
        <v>25727.8</v>
      </c>
      <c r="I25" s="11">
        <f t="shared" si="2"/>
        <v>128639</v>
      </c>
      <c r="J25" s="9">
        <v>128640</v>
      </c>
      <c r="K25" s="4" t="str">
        <f t="shared" si="3"/>
        <v>SÍ</v>
      </c>
    </row>
    <row r="26" spans="2:11" ht="15.75" thickBot="1" x14ac:dyDescent="0.3">
      <c r="B26" s="4">
        <v>23</v>
      </c>
      <c r="C26" s="10" t="s">
        <v>34</v>
      </c>
      <c r="D26" s="5">
        <v>5</v>
      </c>
      <c r="E26" s="6">
        <v>15597</v>
      </c>
      <c r="F26" s="24">
        <v>0.19</v>
      </c>
      <c r="G26" s="8">
        <f t="shared" si="0"/>
        <v>2963.43</v>
      </c>
      <c r="H26" s="8">
        <f t="shared" si="1"/>
        <v>18560.43</v>
      </c>
      <c r="I26" s="11">
        <f t="shared" si="2"/>
        <v>92802.15</v>
      </c>
      <c r="J26" s="9">
        <v>92800</v>
      </c>
      <c r="K26" s="4" t="str">
        <f t="shared" si="3"/>
        <v>SÍ</v>
      </c>
    </row>
    <row r="27" spans="2:11" ht="15.75" thickBot="1" x14ac:dyDescent="0.3">
      <c r="B27" s="4">
        <v>24</v>
      </c>
      <c r="C27" s="10" t="s">
        <v>35</v>
      </c>
      <c r="D27" s="5">
        <v>5</v>
      </c>
      <c r="E27" s="6">
        <v>9143</v>
      </c>
      <c r="F27" s="24">
        <v>0.19</v>
      </c>
      <c r="G27" s="8">
        <f t="shared" si="0"/>
        <v>1737.17</v>
      </c>
      <c r="H27" s="8">
        <f t="shared" si="1"/>
        <v>10880.17</v>
      </c>
      <c r="I27" s="11">
        <f t="shared" si="2"/>
        <v>54400.85</v>
      </c>
      <c r="J27" s="9">
        <v>54400</v>
      </c>
      <c r="K27" s="4" t="str">
        <f t="shared" si="3"/>
        <v>SÍ</v>
      </c>
    </row>
    <row r="28" spans="2:11" ht="15.75" thickBot="1" x14ac:dyDescent="0.3">
      <c r="B28" s="4">
        <v>25</v>
      </c>
      <c r="C28" s="10" t="s">
        <v>36</v>
      </c>
      <c r="D28" s="5">
        <v>5</v>
      </c>
      <c r="E28" s="6">
        <v>13849</v>
      </c>
      <c r="F28" s="24">
        <v>0.19</v>
      </c>
      <c r="G28" s="8">
        <f t="shared" si="0"/>
        <v>2631.31</v>
      </c>
      <c r="H28" s="8">
        <f t="shared" si="1"/>
        <v>16480.310000000001</v>
      </c>
      <c r="I28" s="11">
        <f t="shared" si="2"/>
        <v>82401.55</v>
      </c>
      <c r="J28" s="9">
        <v>82400</v>
      </c>
      <c r="K28" s="4" t="str">
        <f t="shared" si="3"/>
        <v>SÍ</v>
      </c>
    </row>
    <row r="29" spans="2:11" ht="15.75" thickBot="1" x14ac:dyDescent="0.3">
      <c r="B29" s="4">
        <v>26</v>
      </c>
      <c r="C29" s="10" t="s">
        <v>37</v>
      </c>
      <c r="D29" s="5">
        <v>5</v>
      </c>
      <c r="E29" s="6">
        <v>15597</v>
      </c>
      <c r="F29" s="24">
        <v>0.19</v>
      </c>
      <c r="G29" s="8">
        <f t="shared" si="0"/>
        <v>2963.43</v>
      </c>
      <c r="H29" s="8">
        <f t="shared" si="1"/>
        <v>18560.43</v>
      </c>
      <c r="I29" s="11">
        <f t="shared" si="2"/>
        <v>92802.15</v>
      </c>
      <c r="J29" s="9">
        <v>92800</v>
      </c>
      <c r="K29" s="4" t="str">
        <f t="shared" si="3"/>
        <v>SÍ</v>
      </c>
    </row>
    <row r="30" spans="2:11" ht="15.75" thickBot="1" x14ac:dyDescent="0.3">
      <c r="B30" s="4">
        <v>27</v>
      </c>
      <c r="C30" s="10" t="s">
        <v>38</v>
      </c>
      <c r="D30" s="5">
        <v>5</v>
      </c>
      <c r="E30" s="6">
        <v>16538</v>
      </c>
      <c r="F30" s="24">
        <v>0.19</v>
      </c>
      <c r="G30" s="8">
        <f t="shared" si="0"/>
        <v>3142.2200000000003</v>
      </c>
      <c r="H30" s="8">
        <f t="shared" si="1"/>
        <v>19680.22</v>
      </c>
      <c r="I30" s="11">
        <f t="shared" si="2"/>
        <v>98401.1</v>
      </c>
      <c r="J30" s="9">
        <v>98400</v>
      </c>
      <c r="K30" s="4" t="str">
        <f t="shared" si="3"/>
        <v>SÍ</v>
      </c>
    </row>
    <row r="31" spans="2:11" ht="15.75" thickBot="1" x14ac:dyDescent="0.3">
      <c r="B31" s="4">
        <v>28</v>
      </c>
      <c r="C31" s="10" t="s">
        <v>39</v>
      </c>
      <c r="D31" s="5">
        <v>5</v>
      </c>
      <c r="E31" s="6">
        <v>15597</v>
      </c>
      <c r="F31" s="24">
        <v>0.19</v>
      </c>
      <c r="G31" s="8">
        <f t="shared" si="0"/>
        <v>2963.43</v>
      </c>
      <c r="H31" s="8">
        <f t="shared" si="1"/>
        <v>18560.43</v>
      </c>
      <c r="I31" s="11">
        <f t="shared" si="2"/>
        <v>92802.15</v>
      </c>
      <c r="J31" s="9">
        <v>92800</v>
      </c>
      <c r="K31" s="4" t="str">
        <f t="shared" si="3"/>
        <v>SÍ</v>
      </c>
    </row>
    <row r="32" spans="2:11" ht="15.75" thickBot="1" x14ac:dyDescent="0.3">
      <c r="B32" s="4">
        <v>29</v>
      </c>
      <c r="C32" s="10" t="s">
        <v>40</v>
      </c>
      <c r="D32" s="5">
        <v>5</v>
      </c>
      <c r="E32" s="6">
        <v>15597</v>
      </c>
      <c r="F32" s="24">
        <v>0.19</v>
      </c>
      <c r="G32" s="8">
        <f t="shared" si="0"/>
        <v>2963.43</v>
      </c>
      <c r="H32" s="8">
        <f t="shared" si="1"/>
        <v>18560.43</v>
      </c>
      <c r="I32" s="11">
        <f t="shared" si="2"/>
        <v>92802.15</v>
      </c>
      <c r="J32" s="9">
        <v>92800</v>
      </c>
      <c r="K32" s="4" t="str">
        <f t="shared" si="3"/>
        <v>SÍ</v>
      </c>
    </row>
    <row r="33" spans="2:11" ht="15.75" thickBot="1" x14ac:dyDescent="0.3">
      <c r="B33" s="4">
        <v>30</v>
      </c>
      <c r="C33" s="10" t="s">
        <v>41</v>
      </c>
      <c r="D33" s="5">
        <v>5</v>
      </c>
      <c r="E33" s="6">
        <v>15597</v>
      </c>
      <c r="F33" s="24">
        <v>0.19</v>
      </c>
      <c r="G33" s="8">
        <f t="shared" si="0"/>
        <v>2963.43</v>
      </c>
      <c r="H33" s="8">
        <f t="shared" si="1"/>
        <v>18560.43</v>
      </c>
      <c r="I33" s="11">
        <f t="shared" si="2"/>
        <v>92802.15</v>
      </c>
      <c r="J33" s="9">
        <v>92800</v>
      </c>
      <c r="K33" s="4" t="str">
        <f t="shared" si="3"/>
        <v>SÍ</v>
      </c>
    </row>
    <row r="34" spans="2:11" ht="15.75" thickBot="1" x14ac:dyDescent="0.3">
      <c r="B34" s="4">
        <v>31</v>
      </c>
      <c r="C34" s="10" t="s">
        <v>42</v>
      </c>
      <c r="D34" s="5">
        <v>5</v>
      </c>
      <c r="E34" s="6">
        <v>15597</v>
      </c>
      <c r="F34" s="24">
        <v>0.19</v>
      </c>
      <c r="G34" s="8">
        <f t="shared" si="0"/>
        <v>2963.43</v>
      </c>
      <c r="H34" s="8">
        <f t="shared" si="1"/>
        <v>18560.43</v>
      </c>
      <c r="I34" s="11">
        <f t="shared" si="2"/>
        <v>92802.15</v>
      </c>
      <c r="J34" s="9">
        <v>92800</v>
      </c>
      <c r="K34" s="4" t="str">
        <f t="shared" si="3"/>
        <v>SÍ</v>
      </c>
    </row>
    <row r="35" spans="2:11" ht="15.75" thickBot="1" x14ac:dyDescent="0.3">
      <c r="B35" s="4">
        <v>32</v>
      </c>
      <c r="C35" s="10" t="s">
        <v>43</v>
      </c>
      <c r="D35" s="5">
        <v>5</v>
      </c>
      <c r="E35" s="6">
        <v>15220</v>
      </c>
      <c r="F35" s="24">
        <v>0.19</v>
      </c>
      <c r="G35" s="8">
        <f t="shared" si="0"/>
        <v>2891.8</v>
      </c>
      <c r="H35" s="8">
        <f t="shared" si="1"/>
        <v>18111.8</v>
      </c>
      <c r="I35" s="11">
        <f t="shared" si="2"/>
        <v>90559</v>
      </c>
      <c r="J35" s="9">
        <v>90560</v>
      </c>
      <c r="K35" s="4" t="str">
        <f t="shared" si="3"/>
        <v>SÍ</v>
      </c>
    </row>
    <row r="36" spans="2:11" ht="15.75" thickBot="1" x14ac:dyDescent="0.3">
      <c r="B36" s="4">
        <v>33</v>
      </c>
      <c r="C36" s="10" t="s">
        <v>44</v>
      </c>
      <c r="D36" s="5">
        <v>5</v>
      </c>
      <c r="E36" s="6">
        <v>15624</v>
      </c>
      <c r="F36" s="24">
        <v>0.19</v>
      </c>
      <c r="G36" s="8">
        <f t="shared" si="0"/>
        <v>2968.56</v>
      </c>
      <c r="H36" s="8">
        <f t="shared" si="1"/>
        <v>18592.560000000001</v>
      </c>
      <c r="I36" s="11">
        <f t="shared" si="2"/>
        <v>92962.8</v>
      </c>
      <c r="J36" s="9">
        <v>92960</v>
      </c>
      <c r="K36" s="4" t="str">
        <f t="shared" si="3"/>
        <v>SÍ</v>
      </c>
    </row>
    <row r="37" spans="2:11" ht="15.75" thickBot="1" x14ac:dyDescent="0.3">
      <c r="B37" s="4">
        <v>34</v>
      </c>
      <c r="C37" s="10" t="s">
        <v>45</v>
      </c>
      <c r="D37" s="5">
        <v>5</v>
      </c>
      <c r="E37" s="6">
        <v>18178</v>
      </c>
      <c r="F37" s="24">
        <v>0.19</v>
      </c>
      <c r="G37" s="8">
        <f t="shared" si="0"/>
        <v>3453.82</v>
      </c>
      <c r="H37" s="8">
        <f t="shared" si="1"/>
        <v>21631.82</v>
      </c>
      <c r="I37" s="11">
        <f t="shared" si="2"/>
        <v>108159.1</v>
      </c>
      <c r="J37" s="9">
        <v>108160</v>
      </c>
      <c r="K37" s="4" t="str">
        <f t="shared" si="3"/>
        <v>SÍ</v>
      </c>
    </row>
    <row r="38" spans="2:11" ht="15.75" thickBot="1" x14ac:dyDescent="0.3">
      <c r="B38" s="4">
        <v>35</v>
      </c>
      <c r="C38" s="5" t="s">
        <v>46</v>
      </c>
      <c r="D38" s="5">
        <v>5</v>
      </c>
      <c r="E38" s="7">
        <v>196437</v>
      </c>
      <c r="F38" s="24">
        <v>0.19</v>
      </c>
      <c r="G38" s="8">
        <f t="shared" si="0"/>
        <v>37323.03</v>
      </c>
      <c r="H38" s="8">
        <f t="shared" si="1"/>
        <v>233760.03</v>
      </c>
      <c r="I38" s="11">
        <f t="shared" si="2"/>
        <v>1168800.1499999999</v>
      </c>
      <c r="J38" s="9">
        <v>1168800</v>
      </c>
      <c r="K38" s="4" t="s">
        <v>14</v>
      </c>
    </row>
    <row r="39" spans="2:11" ht="15.75" thickBot="1" x14ac:dyDescent="0.3">
      <c r="B39" s="4">
        <v>36</v>
      </c>
      <c r="C39" s="5" t="s">
        <v>47</v>
      </c>
      <c r="D39" s="5">
        <v>5</v>
      </c>
      <c r="E39" s="7">
        <v>196437</v>
      </c>
      <c r="F39" s="24">
        <v>0.19</v>
      </c>
      <c r="G39" s="8">
        <f t="shared" si="0"/>
        <v>37323.03</v>
      </c>
      <c r="H39" s="8">
        <f t="shared" si="1"/>
        <v>233760.03</v>
      </c>
      <c r="I39" s="11">
        <f t="shared" si="2"/>
        <v>1168800.1499999999</v>
      </c>
      <c r="J39" s="9">
        <v>1168800</v>
      </c>
      <c r="K39" s="4" t="s">
        <v>14</v>
      </c>
    </row>
    <row r="40" spans="2:11" ht="15.75" thickBot="1" x14ac:dyDescent="0.3">
      <c r="B40" s="4">
        <v>37</v>
      </c>
      <c r="C40" s="5" t="s">
        <v>48</v>
      </c>
      <c r="D40" s="5">
        <v>5</v>
      </c>
      <c r="E40" s="7">
        <v>6790</v>
      </c>
      <c r="F40" s="24">
        <v>0.19</v>
      </c>
      <c r="G40" s="8">
        <f t="shared" si="0"/>
        <v>1290.0999999999999</v>
      </c>
      <c r="H40" s="8">
        <f t="shared" si="1"/>
        <v>8080.1</v>
      </c>
      <c r="I40" s="11">
        <f t="shared" si="2"/>
        <v>40400.5</v>
      </c>
      <c r="J40" s="9">
        <v>40400</v>
      </c>
      <c r="K40" s="4" t="str">
        <f t="shared" si="3"/>
        <v>SÍ</v>
      </c>
    </row>
    <row r="41" spans="2:11" ht="15.75" thickBot="1" x14ac:dyDescent="0.3">
      <c r="B41" s="4">
        <v>38</v>
      </c>
      <c r="C41" s="10" t="s">
        <v>49</v>
      </c>
      <c r="D41" s="5">
        <v>5</v>
      </c>
      <c r="E41" s="7">
        <v>28961</v>
      </c>
      <c r="F41" s="24">
        <v>0.19</v>
      </c>
      <c r="G41" s="8">
        <f t="shared" si="0"/>
        <v>5502.59</v>
      </c>
      <c r="H41" s="8">
        <f t="shared" si="1"/>
        <v>34463.589999999997</v>
      </c>
      <c r="I41" s="11">
        <f t="shared" si="2"/>
        <v>172317.94999999998</v>
      </c>
      <c r="J41" s="9">
        <v>172320</v>
      </c>
      <c r="K41" s="4" t="str">
        <f t="shared" si="3"/>
        <v>SÍ</v>
      </c>
    </row>
    <row r="42" spans="2:11" ht="15.75" thickBot="1" x14ac:dyDescent="0.3">
      <c r="B42" s="4">
        <v>39</v>
      </c>
      <c r="C42" s="10" t="s">
        <v>50</v>
      </c>
      <c r="D42" s="5">
        <v>5</v>
      </c>
      <c r="E42" s="7">
        <v>33748</v>
      </c>
      <c r="F42" s="24">
        <v>0.19</v>
      </c>
      <c r="G42" s="8">
        <f t="shared" si="0"/>
        <v>6412.12</v>
      </c>
      <c r="H42" s="8">
        <f t="shared" si="1"/>
        <v>40160.120000000003</v>
      </c>
      <c r="I42" s="11">
        <f t="shared" si="2"/>
        <v>200800.6</v>
      </c>
      <c r="J42" s="9">
        <v>200800</v>
      </c>
      <c r="K42" s="4" t="str">
        <f t="shared" si="3"/>
        <v>SÍ</v>
      </c>
    </row>
    <row r="43" spans="2:11" ht="15.75" thickBot="1" x14ac:dyDescent="0.3">
      <c r="B43" s="4">
        <v>40</v>
      </c>
      <c r="C43" s="5" t="s">
        <v>51</v>
      </c>
      <c r="D43" s="12">
        <v>4</v>
      </c>
      <c r="E43" s="13">
        <v>2391429</v>
      </c>
      <c r="F43" s="25">
        <v>0.19</v>
      </c>
      <c r="G43" s="26">
        <f t="shared" si="0"/>
        <v>454371.51</v>
      </c>
      <c r="H43" s="26">
        <f t="shared" si="1"/>
        <v>2845800.51</v>
      </c>
      <c r="I43" s="27">
        <f t="shared" si="2"/>
        <v>11383202.039999999</v>
      </c>
      <c r="J43" s="28">
        <v>11383200</v>
      </c>
      <c r="K43" s="14" t="str">
        <f>IF(AND(J43&lt;&gt;I43), "SÍ", "NO")</f>
        <v>SÍ</v>
      </c>
    </row>
    <row r="44" spans="2:11" ht="15.75" thickBot="1" x14ac:dyDescent="0.3">
      <c r="B44" s="4">
        <v>41</v>
      </c>
      <c r="C44" s="5" t="s">
        <v>52</v>
      </c>
      <c r="D44" s="12"/>
      <c r="E44" s="13"/>
      <c r="F44" s="25"/>
      <c r="G44" s="26"/>
      <c r="H44" s="26"/>
      <c r="I44" s="27"/>
      <c r="J44" s="28"/>
      <c r="K44" s="14"/>
    </row>
    <row r="45" spans="2:11" ht="15.75" thickBot="1" x14ac:dyDescent="0.3">
      <c r="B45" s="31" t="s">
        <v>53</v>
      </c>
      <c r="C45" s="32"/>
      <c r="D45" s="32"/>
      <c r="E45" s="32"/>
      <c r="F45" s="32"/>
      <c r="G45" s="32"/>
      <c r="H45" s="32"/>
      <c r="I45" s="32"/>
      <c r="J45" s="32"/>
      <c r="K45" s="33"/>
    </row>
    <row r="46" spans="2:11" ht="15.75" thickBot="1" x14ac:dyDescent="0.3">
      <c r="B46" s="18">
        <v>42</v>
      </c>
      <c r="C46" s="19" t="s">
        <v>54</v>
      </c>
      <c r="D46" s="19">
        <v>5</v>
      </c>
      <c r="E46" s="7">
        <v>216471</v>
      </c>
      <c r="F46" s="24">
        <v>0.19</v>
      </c>
      <c r="G46" s="8">
        <f>E46*F46</f>
        <v>41129.49</v>
      </c>
      <c r="H46" s="7">
        <f t="shared" ref="H46" si="4">E46+G46</f>
        <v>257600.49</v>
      </c>
      <c r="I46" s="11">
        <f t="shared" ref="I46" si="5">H46*D46</f>
        <v>1288002.45</v>
      </c>
      <c r="J46" s="9">
        <v>1288000</v>
      </c>
      <c r="K46" s="4" t="str">
        <f t="shared" si="3"/>
        <v>SÍ</v>
      </c>
    </row>
    <row r="47" spans="2:11" ht="15.75" thickBot="1" x14ac:dyDescent="0.3">
      <c r="B47" s="34" t="s">
        <v>55</v>
      </c>
      <c r="C47" s="35"/>
      <c r="D47" s="35"/>
      <c r="E47" s="35"/>
      <c r="F47" s="35"/>
      <c r="G47" s="35"/>
      <c r="H47" s="35"/>
      <c r="I47" s="35"/>
      <c r="J47" s="35"/>
      <c r="K47" s="36"/>
    </row>
    <row r="48" spans="2:11" ht="15.75" thickBot="1" x14ac:dyDescent="0.3">
      <c r="B48" s="4">
        <v>43</v>
      </c>
      <c r="C48" s="10" t="s">
        <v>56</v>
      </c>
      <c r="D48" s="10">
        <v>5</v>
      </c>
      <c r="E48" s="7">
        <v>0</v>
      </c>
      <c r="F48" s="24">
        <v>0.19</v>
      </c>
      <c r="G48" s="8">
        <f>E48*F48</f>
        <v>0</v>
      </c>
      <c r="H48" s="7">
        <f t="shared" ref="H48" si="6">E48+G48</f>
        <v>0</v>
      </c>
      <c r="I48" s="29">
        <f t="shared" ref="I48" si="7">H48*D48</f>
        <v>0</v>
      </c>
      <c r="J48" s="9">
        <v>0</v>
      </c>
      <c r="K48" s="4" t="str">
        <f t="shared" si="3"/>
        <v>NO</v>
      </c>
    </row>
    <row r="49" spans="2:11" ht="15.75" thickBot="1" x14ac:dyDescent="0.3">
      <c r="B49" s="20" t="s">
        <v>57</v>
      </c>
      <c r="C49" s="20"/>
      <c r="D49" s="20"/>
      <c r="E49" s="20"/>
      <c r="F49" s="20"/>
      <c r="G49" s="20"/>
      <c r="H49" s="20"/>
      <c r="I49" s="21">
        <f>+I4+I5+I6+I7+I8+I9+I10+I11+I12+I13+I14+I15+I16+I17+I18+I19+I20+I21+I22+I23+I24+I25+I26+I27+I28+I29+I30+I31+I32+I33+I34+I35+I36+I37+I38+I39+I40+I41+I42+I43+I46+I48</f>
        <v>21108726.940000001</v>
      </c>
      <c r="J49" s="30">
        <f>+J4+J5+J6+J7+J8+J9+J10+J11+J12+J13+J14+J15+J16+J17+J18+J19+J20+J21+J22+J23+J24+J25+J26+J27+J28+J29+J30+J31+J32+J33+J34+J35+J36+J37+J38+J39+J40+J41+J42+J43+J46+J48</f>
        <v>21108700</v>
      </c>
      <c r="K49" s="4"/>
    </row>
  </sheetData>
  <mergeCells count="12">
    <mergeCell ref="B45:K45"/>
    <mergeCell ref="B47:K47"/>
    <mergeCell ref="B49:H49"/>
    <mergeCell ref="B2:K2"/>
    <mergeCell ref="D43:D44"/>
    <mergeCell ref="E43:E44"/>
    <mergeCell ref="F43:F44"/>
    <mergeCell ref="G43:G44"/>
    <mergeCell ref="H43:H44"/>
    <mergeCell ref="I43:I44"/>
    <mergeCell ref="J43:J44"/>
    <mergeCell ref="K43:K44"/>
  </mergeCells>
  <conditionalFormatting sqref="K4:K44 K46 K48:K49">
    <cfRule type="containsText" dxfId="7" priority="1" operator="containsText" text="NO">
      <formula>NOT(ISERROR(SEARCH("NO",K4)))</formula>
    </cfRule>
    <cfRule type="containsText" dxfId="6" priority="2" operator="containsText" text="SÍ">
      <formula>NOT(ISERROR(SEARCH("SÍ",K4)))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9"/>
  <sheetViews>
    <sheetView workbookViewId="0">
      <selection activeCell="I12" sqref="I12"/>
    </sheetView>
  </sheetViews>
  <sheetFormatPr baseColWidth="10" defaultRowHeight="15" x14ac:dyDescent="0.25"/>
  <cols>
    <col min="2" max="2" width="4.28515625" customWidth="1"/>
    <col min="3" max="3" width="32.7109375" customWidth="1"/>
    <col min="4" max="4" width="9.28515625" customWidth="1"/>
    <col min="5" max="5" width="14.42578125" customWidth="1"/>
    <col min="6" max="6" width="9" customWidth="1"/>
    <col min="7" max="7" width="15" customWidth="1"/>
    <col min="8" max="8" width="16.140625" customWidth="1"/>
    <col min="9" max="9" width="16.7109375" customWidth="1"/>
    <col min="10" max="10" width="21" customWidth="1"/>
    <col min="11" max="11" width="20.5703125" customWidth="1"/>
  </cols>
  <sheetData>
    <row r="1" spans="2:11" ht="15.75" thickBot="1" x14ac:dyDescent="0.3"/>
    <row r="2" spans="2:11" ht="15.75" thickBot="1" x14ac:dyDescent="0.3">
      <c r="B2" s="1" t="s">
        <v>60</v>
      </c>
      <c r="C2" s="1"/>
      <c r="D2" s="1"/>
      <c r="E2" s="1"/>
      <c r="F2" s="1"/>
      <c r="G2" s="1"/>
      <c r="H2" s="1"/>
      <c r="I2" s="1"/>
      <c r="J2" s="1"/>
      <c r="K2" s="1"/>
    </row>
    <row r="3" spans="2:11" ht="24.75" thickBot="1" x14ac:dyDescent="0.3"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pans="2:11" ht="15.75" thickBot="1" x14ac:dyDescent="0.3">
      <c r="B4" s="4">
        <v>1</v>
      </c>
      <c r="C4" s="5" t="s">
        <v>11</v>
      </c>
      <c r="D4" s="5">
        <v>5</v>
      </c>
      <c r="E4" s="6">
        <v>8000</v>
      </c>
      <c r="F4" s="24">
        <v>0.19</v>
      </c>
      <c r="G4" s="8">
        <f>E4*F4</f>
        <v>1520</v>
      </c>
      <c r="H4" s="8">
        <f>E4+G4</f>
        <v>9520</v>
      </c>
      <c r="I4" s="8">
        <f>H4*D4</f>
        <v>47600</v>
      </c>
      <c r="J4" s="9">
        <v>47600</v>
      </c>
      <c r="K4" s="4" t="str">
        <f>IF(AND(J4&lt;&gt;I4), "SÍ", "NO")</f>
        <v>NO</v>
      </c>
    </row>
    <row r="5" spans="2:11" ht="15.75" thickBot="1" x14ac:dyDescent="0.3">
      <c r="B5" s="4">
        <v>2</v>
      </c>
      <c r="C5" s="5" t="s">
        <v>12</v>
      </c>
      <c r="D5" s="5">
        <v>5</v>
      </c>
      <c r="E5" s="6">
        <v>9000</v>
      </c>
      <c r="F5" s="24">
        <v>0.19</v>
      </c>
      <c r="G5" s="8">
        <f t="shared" ref="G5:G43" si="0">E5*F5</f>
        <v>1710</v>
      </c>
      <c r="H5" s="8">
        <f t="shared" ref="H5:H43" si="1">E5+G5</f>
        <v>10710</v>
      </c>
      <c r="I5" s="8">
        <f t="shared" ref="I5:I43" si="2">H5*D5</f>
        <v>53550</v>
      </c>
      <c r="J5" s="9">
        <v>53550</v>
      </c>
      <c r="K5" s="4" t="str">
        <f t="shared" ref="K5:K43" si="3">IF(AND(J5&lt;&gt;I5), "SÍ", "NO")</f>
        <v>NO</v>
      </c>
    </row>
    <row r="6" spans="2:11" ht="15.75" thickBot="1" x14ac:dyDescent="0.3">
      <c r="B6" s="4">
        <v>3</v>
      </c>
      <c r="C6" s="5" t="s">
        <v>13</v>
      </c>
      <c r="D6" s="5">
        <v>5</v>
      </c>
      <c r="E6" s="6">
        <v>5000</v>
      </c>
      <c r="F6" s="24">
        <v>0.19</v>
      </c>
      <c r="G6" s="8">
        <f t="shared" si="0"/>
        <v>950</v>
      </c>
      <c r="H6" s="8">
        <f t="shared" si="1"/>
        <v>5950</v>
      </c>
      <c r="I6" s="8">
        <f t="shared" si="2"/>
        <v>29750</v>
      </c>
      <c r="J6" s="9">
        <v>29750</v>
      </c>
      <c r="K6" s="4" t="str">
        <f t="shared" si="3"/>
        <v>NO</v>
      </c>
    </row>
    <row r="7" spans="2:11" ht="15.75" thickBot="1" x14ac:dyDescent="0.3">
      <c r="B7" s="4">
        <v>4</v>
      </c>
      <c r="C7" s="5" t="s">
        <v>15</v>
      </c>
      <c r="D7" s="5">
        <v>5</v>
      </c>
      <c r="E7" s="6">
        <v>5000</v>
      </c>
      <c r="F7" s="24">
        <v>0.19</v>
      </c>
      <c r="G7" s="8">
        <f t="shared" si="0"/>
        <v>950</v>
      </c>
      <c r="H7" s="8">
        <f t="shared" si="1"/>
        <v>5950</v>
      </c>
      <c r="I7" s="8">
        <f t="shared" si="2"/>
        <v>29750</v>
      </c>
      <c r="J7" s="9">
        <v>29750</v>
      </c>
      <c r="K7" s="4" t="str">
        <f t="shared" si="3"/>
        <v>NO</v>
      </c>
    </row>
    <row r="8" spans="2:11" ht="15.75" thickBot="1" x14ac:dyDescent="0.3">
      <c r="B8" s="4">
        <v>5</v>
      </c>
      <c r="C8" s="5" t="s">
        <v>16</v>
      </c>
      <c r="D8" s="5">
        <v>5</v>
      </c>
      <c r="E8" s="6">
        <v>5000</v>
      </c>
      <c r="F8" s="24">
        <v>0.19</v>
      </c>
      <c r="G8" s="8">
        <f t="shared" si="0"/>
        <v>950</v>
      </c>
      <c r="H8" s="8">
        <f t="shared" si="1"/>
        <v>5950</v>
      </c>
      <c r="I8" s="8">
        <f t="shared" si="2"/>
        <v>29750</v>
      </c>
      <c r="J8" s="9">
        <v>29750</v>
      </c>
      <c r="K8" s="4" t="str">
        <f t="shared" si="3"/>
        <v>NO</v>
      </c>
    </row>
    <row r="9" spans="2:11" ht="15.75" thickBot="1" x14ac:dyDescent="0.3">
      <c r="B9" s="4">
        <v>6</v>
      </c>
      <c r="C9" s="10" t="s">
        <v>17</v>
      </c>
      <c r="D9" s="5">
        <v>5</v>
      </c>
      <c r="E9" s="6">
        <v>18000</v>
      </c>
      <c r="F9" s="24">
        <v>0.19</v>
      </c>
      <c r="G9" s="8">
        <f t="shared" si="0"/>
        <v>3420</v>
      </c>
      <c r="H9" s="8">
        <f t="shared" si="1"/>
        <v>21420</v>
      </c>
      <c r="I9" s="8">
        <f t="shared" si="2"/>
        <v>107100</v>
      </c>
      <c r="J9" s="9">
        <v>107100</v>
      </c>
      <c r="K9" s="4" t="str">
        <f t="shared" si="3"/>
        <v>NO</v>
      </c>
    </row>
    <row r="10" spans="2:11" ht="15.75" thickBot="1" x14ac:dyDescent="0.3">
      <c r="B10" s="4">
        <v>7</v>
      </c>
      <c r="C10" s="10" t="s">
        <v>18</v>
      </c>
      <c r="D10" s="5">
        <v>5</v>
      </c>
      <c r="E10" s="6">
        <v>20000</v>
      </c>
      <c r="F10" s="24">
        <v>0.19</v>
      </c>
      <c r="G10" s="8">
        <f t="shared" si="0"/>
        <v>3800</v>
      </c>
      <c r="H10" s="8">
        <f t="shared" si="1"/>
        <v>23800</v>
      </c>
      <c r="I10" s="8">
        <f t="shared" si="2"/>
        <v>119000</v>
      </c>
      <c r="J10" s="9">
        <v>119000</v>
      </c>
      <c r="K10" s="4" t="str">
        <f t="shared" si="3"/>
        <v>NO</v>
      </c>
    </row>
    <row r="11" spans="2:11" ht="15.75" thickBot="1" x14ac:dyDescent="0.3">
      <c r="B11" s="4">
        <v>8</v>
      </c>
      <c r="C11" s="10" t="s">
        <v>19</v>
      </c>
      <c r="D11" s="5">
        <v>5</v>
      </c>
      <c r="E11" s="6">
        <v>18000</v>
      </c>
      <c r="F11" s="24">
        <v>0.19</v>
      </c>
      <c r="G11" s="8">
        <f t="shared" si="0"/>
        <v>3420</v>
      </c>
      <c r="H11" s="8">
        <f t="shared" si="1"/>
        <v>21420</v>
      </c>
      <c r="I11" s="8">
        <f t="shared" si="2"/>
        <v>107100</v>
      </c>
      <c r="J11" s="9">
        <v>107100</v>
      </c>
      <c r="K11" s="4" t="str">
        <f t="shared" si="3"/>
        <v>NO</v>
      </c>
    </row>
    <row r="12" spans="2:11" ht="15.75" thickBot="1" x14ac:dyDescent="0.3">
      <c r="B12" s="4">
        <v>9</v>
      </c>
      <c r="C12" s="10" t="s">
        <v>20</v>
      </c>
      <c r="D12" s="5">
        <v>5</v>
      </c>
      <c r="E12" s="6">
        <v>18000</v>
      </c>
      <c r="F12" s="24">
        <v>0.19</v>
      </c>
      <c r="G12" s="8">
        <f t="shared" si="0"/>
        <v>3420</v>
      </c>
      <c r="H12" s="8">
        <f t="shared" si="1"/>
        <v>21420</v>
      </c>
      <c r="I12" s="8">
        <f t="shared" si="2"/>
        <v>107100</v>
      </c>
      <c r="J12" s="9">
        <v>107100</v>
      </c>
      <c r="K12" s="4" t="str">
        <f t="shared" si="3"/>
        <v>NO</v>
      </c>
    </row>
    <row r="13" spans="2:11" ht="15.75" thickBot="1" x14ac:dyDescent="0.3">
      <c r="B13" s="4">
        <v>10</v>
      </c>
      <c r="C13" s="10" t="s">
        <v>21</v>
      </c>
      <c r="D13" s="5">
        <v>5</v>
      </c>
      <c r="E13" s="6">
        <v>70000</v>
      </c>
      <c r="F13" s="24">
        <v>0.19</v>
      </c>
      <c r="G13" s="8">
        <f t="shared" si="0"/>
        <v>13300</v>
      </c>
      <c r="H13" s="8">
        <f t="shared" si="1"/>
        <v>83300</v>
      </c>
      <c r="I13" s="8">
        <f t="shared" si="2"/>
        <v>416500</v>
      </c>
      <c r="J13" s="9">
        <v>416500</v>
      </c>
      <c r="K13" s="4" t="str">
        <f t="shared" si="3"/>
        <v>NO</v>
      </c>
    </row>
    <row r="14" spans="2:11" ht="15.75" thickBot="1" x14ac:dyDescent="0.3">
      <c r="B14" s="4">
        <v>11</v>
      </c>
      <c r="C14" s="10" t="s">
        <v>22</v>
      </c>
      <c r="D14" s="5">
        <v>5</v>
      </c>
      <c r="E14" s="6">
        <v>18000</v>
      </c>
      <c r="F14" s="24">
        <v>0.19</v>
      </c>
      <c r="G14" s="8">
        <f t="shared" si="0"/>
        <v>3420</v>
      </c>
      <c r="H14" s="8">
        <f t="shared" si="1"/>
        <v>21420</v>
      </c>
      <c r="I14" s="11">
        <f t="shared" si="2"/>
        <v>107100</v>
      </c>
      <c r="J14" s="9">
        <v>107100</v>
      </c>
      <c r="K14" s="4" t="str">
        <f t="shared" si="3"/>
        <v>NO</v>
      </c>
    </row>
    <row r="15" spans="2:11" ht="15.75" thickBot="1" x14ac:dyDescent="0.3">
      <c r="B15" s="4">
        <v>12</v>
      </c>
      <c r="C15" s="10" t="s">
        <v>23</v>
      </c>
      <c r="D15" s="5">
        <v>5</v>
      </c>
      <c r="E15" s="6">
        <v>18000</v>
      </c>
      <c r="F15" s="24">
        <v>0.19</v>
      </c>
      <c r="G15" s="8">
        <f t="shared" si="0"/>
        <v>3420</v>
      </c>
      <c r="H15" s="8">
        <f t="shared" si="1"/>
        <v>21420</v>
      </c>
      <c r="I15" s="11">
        <f t="shared" si="2"/>
        <v>107100</v>
      </c>
      <c r="J15" s="9">
        <v>107100</v>
      </c>
      <c r="K15" s="4" t="str">
        <f t="shared" si="3"/>
        <v>NO</v>
      </c>
    </row>
    <row r="16" spans="2:11" ht="15.75" thickBot="1" x14ac:dyDescent="0.3">
      <c r="B16" s="4">
        <v>13</v>
      </c>
      <c r="C16" s="10" t="s">
        <v>24</v>
      </c>
      <c r="D16" s="5">
        <v>5</v>
      </c>
      <c r="E16" s="6">
        <v>20000</v>
      </c>
      <c r="F16" s="24">
        <v>0.19</v>
      </c>
      <c r="G16" s="8">
        <f t="shared" si="0"/>
        <v>3800</v>
      </c>
      <c r="H16" s="8">
        <f t="shared" si="1"/>
        <v>23800</v>
      </c>
      <c r="I16" s="11">
        <f t="shared" si="2"/>
        <v>119000</v>
      </c>
      <c r="J16" s="9">
        <v>119000</v>
      </c>
      <c r="K16" s="4" t="str">
        <f t="shared" si="3"/>
        <v>NO</v>
      </c>
    </row>
    <row r="17" spans="2:11" ht="15.75" thickBot="1" x14ac:dyDescent="0.3">
      <c r="B17" s="4">
        <v>14</v>
      </c>
      <c r="C17" s="10" t="s">
        <v>25</v>
      </c>
      <c r="D17" s="5">
        <v>5</v>
      </c>
      <c r="E17" s="6">
        <v>18000</v>
      </c>
      <c r="F17" s="24">
        <v>0.19</v>
      </c>
      <c r="G17" s="8">
        <f t="shared" si="0"/>
        <v>3420</v>
      </c>
      <c r="H17" s="8">
        <f t="shared" si="1"/>
        <v>21420</v>
      </c>
      <c r="I17" s="11">
        <f t="shared" si="2"/>
        <v>107100</v>
      </c>
      <c r="J17" s="9">
        <v>107100</v>
      </c>
      <c r="K17" s="4" t="str">
        <f t="shared" si="3"/>
        <v>NO</v>
      </c>
    </row>
    <row r="18" spans="2:11" ht="15.75" thickBot="1" x14ac:dyDescent="0.3">
      <c r="B18" s="4">
        <v>15</v>
      </c>
      <c r="C18" s="10" t="s">
        <v>26</v>
      </c>
      <c r="D18" s="5">
        <v>5</v>
      </c>
      <c r="E18" s="6">
        <v>18000</v>
      </c>
      <c r="F18" s="24">
        <v>0.19</v>
      </c>
      <c r="G18" s="8">
        <f t="shared" si="0"/>
        <v>3420</v>
      </c>
      <c r="H18" s="8">
        <f t="shared" si="1"/>
        <v>21420</v>
      </c>
      <c r="I18" s="11">
        <f t="shared" si="2"/>
        <v>107100</v>
      </c>
      <c r="J18" s="9">
        <v>107100</v>
      </c>
      <c r="K18" s="4" t="str">
        <f t="shared" si="3"/>
        <v>NO</v>
      </c>
    </row>
    <row r="19" spans="2:11" ht="15.75" thickBot="1" x14ac:dyDescent="0.3">
      <c r="B19" s="4">
        <v>16</v>
      </c>
      <c r="C19" s="10" t="s">
        <v>27</v>
      </c>
      <c r="D19" s="5">
        <v>5</v>
      </c>
      <c r="E19" s="6">
        <v>20000</v>
      </c>
      <c r="F19" s="24">
        <v>0.19</v>
      </c>
      <c r="G19" s="8">
        <f t="shared" si="0"/>
        <v>3800</v>
      </c>
      <c r="H19" s="8">
        <f t="shared" si="1"/>
        <v>23800</v>
      </c>
      <c r="I19" s="11">
        <f t="shared" si="2"/>
        <v>119000</v>
      </c>
      <c r="J19" s="9">
        <v>119000</v>
      </c>
      <c r="K19" s="4" t="str">
        <f t="shared" si="3"/>
        <v>NO</v>
      </c>
    </row>
    <row r="20" spans="2:11" ht="15.75" thickBot="1" x14ac:dyDescent="0.3">
      <c r="B20" s="4">
        <v>17</v>
      </c>
      <c r="C20" s="10" t="s">
        <v>28</v>
      </c>
      <c r="D20" s="5">
        <v>5</v>
      </c>
      <c r="E20" s="6">
        <v>200000</v>
      </c>
      <c r="F20" s="24">
        <v>0.19</v>
      </c>
      <c r="G20" s="8">
        <f t="shared" si="0"/>
        <v>38000</v>
      </c>
      <c r="H20" s="8">
        <f t="shared" si="1"/>
        <v>238000</v>
      </c>
      <c r="I20" s="11">
        <f t="shared" si="2"/>
        <v>1190000</v>
      </c>
      <c r="J20" s="9">
        <v>1190000</v>
      </c>
      <c r="K20" s="4" t="str">
        <f t="shared" si="3"/>
        <v>NO</v>
      </c>
    </row>
    <row r="21" spans="2:11" ht="15.75" thickBot="1" x14ac:dyDescent="0.3">
      <c r="B21" s="4">
        <v>18</v>
      </c>
      <c r="C21" s="10" t="s">
        <v>29</v>
      </c>
      <c r="D21" s="5">
        <v>5</v>
      </c>
      <c r="E21" s="6">
        <v>200000</v>
      </c>
      <c r="F21" s="24">
        <v>0.19</v>
      </c>
      <c r="G21" s="8">
        <f t="shared" si="0"/>
        <v>38000</v>
      </c>
      <c r="H21" s="8">
        <f t="shared" si="1"/>
        <v>238000</v>
      </c>
      <c r="I21" s="11">
        <f t="shared" si="2"/>
        <v>1190000</v>
      </c>
      <c r="J21" s="9">
        <v>1190000</v>
      </c>
      <c r="K21" s="4" t="str">
        <f t="shared" si="3"/>
        <v>NO</v>
      </c>
    </row>
    <row r="22" spans="2:11" ht="15.75" thickBot="1" x14ac:dyDescent="0.3">
      <c r="B22" s="4">
        <v>19</v>
      </c>
      <c r="C22" s="5" t="s">
        <v>30</v>
      </c>
      <c r="D22" s="5">
        <v>5</v>
      </c>
      <c r="E22" s="6">
        <v>90000</v>
      </c>
      <c r="F22" s="24">
        <v>0.19</v>
      </c>
      <c r="G22" s="8">
        <f t="shared" si="0"/>
        <v>17100</v>
      </c>
      <c r="H22" s="8">
        <f t="shared" si="1"/>
        <v>107100</v>
      </c>
      <c r="I22" s="11">
        <f t="shared" si="2"/>
        <v>535500</v>
      </c>
      <c r="J22" s="9">
        <v>535500</v>
      </c>
      <c r="K22" s="4" t="str">
        <f t="shared" si="3"/>
        <v>NO</v>
      </c>
    </row>
    <row r="23" spans="2:11" ht="15.75" thickBot="1" x14ac:dyDescent="0.3">
      <c r="B23" s="4">
        <v>20</v>
      </c>
      <c r="C23" s="10" t="s">
        <v>31</v>
      </c>
      <c r="D23" s="5">
        <v>5</v>
      </c>
      <c r="E23" s="6">
        <v>18000</v>
      </c>
      <c r="F23" s="24">
        <v>0.19</v>
      </c>
      <c r="G23" s="8">
        <f t="shared" si="0"/>
        <v>3420</v>
      </c>
      <c r="H23" s="8">
        <f t="shared" si="1"/>
        <v>21420</v>
      </c>
      <c r="I23" s="11">
        <f t="shared" si="2"/>
        <v>107100</v>
      </c>
      <c r="J23" s="9">
        <v>107100</v>
      </c>
      <c r="K23" s="4" t="str">
        <f t="shared" si="3"/>
        <v>NO</v>
      </c>
    </row>
    <row r="24" spans="2:11" ht="15.75" thickBot="1" x14ac:dyDescent="0.3">
      <c r="B24" s="4">
        <v>21</v>
      </c>
      <c r="C24" s="10" t="s">
        <v>32</v>
      </c>
      <c r="D24" s="5">
        <v>5</v>
      </c>
      <c r="E24" s="6">
        <v>18000</v>
      </c>
      <c r="F24" s="24">
        <v>0.19</v>
      </c>
      <c r="G24" s="8">
        <f t="shared" si="0"/>
        <v>3420</v>
      </c>
      <c r="H24" s="8">
        <f t="shared" si="1"/>
        <v>21420</v>
      </c>
      <c r="I24" s="11">
        <f t="shared" si="2"/>
        <v>107100</v>
      </c>
      <c r="J24" s="9">
        <v>107100</v>
      </c>
      <c r="K24" s="4" t="str">
        <f t="shared" si="3"/>
        <v>NO</v>
      </c>
    </row>
    <row r="25" spans="2:11" ht="15.75" thickBot="1" x14ac:dyDescent="0.3">
      <c r="B25" s="4">
        <v>22</v>
      </c>
      <c r="C25" s="10" t="s">
        <v>33</v>
      </c>
      <c r="D25" s="5">
        <v>5</v>
      </c>
      <c r="E25" s="6">
        <v>20000</v>
      </c>
      <c r="F25" s="24">
        <v>0.19</v>
      </c>
      <c r="G25" s="8">
        <f t="shared" si="0"/>
        <v>3800</v>
      </c>
      <c r="H25" s="8">
        <f t="shared" si="1"/>
        <v>23800</v>
      </c>
      <c r="I25" s="11">
        <f t="shared" si="2"/>
        <v>119000</v>
      </c>
      <c r="J25" s="9">
        <v>119000</v>
      </c>
      <c r="K25" s="4" t="str">
        <f t="shared" si="3"/>
        <v>NO</v>
      </c>
    </row>
    <row r="26" spans="2:11" ht="15.75" thickBot="1" x14ac:dyDescent="0.3">
      <c r="B26" s="4">
        <v>23</v>
      </c>
      <c r="C26" s="10" t="s">
        <v>34</v>
      </c>
      <c r="D26" s="5">
        <v>5</v>
      </c>
      <c r="E26" s="6">
        <v>18000</v>
      </c>
      <c r="F26" s="24">
        <v>0.19</v>
      </c>
      <c r="G26" s="8">
        <f t="shared" si="0"/>
        <v>3420</v>
      </c>
      <c r="H26" s="8">
        <f t="shared" si="1"/>
        <v>21420</v>
      </c>
      <c r="I26" s="11">
        <f t="shared" si="2"/>
        <v>107100</v>
      </c>
      <c r="J26" s="9">
        <v>107100</v>
      </c>
      <c r="K26" s="4" t="str">
        <f t="shared" si="3"/>
        <v>NO</v>
      </c>
    </row>
    <row r="27" spans="2:11" ht="15.75" thickBot="1" x14ac:dyDescent="0.3">
      <c r="B27" s="4">
        <v>24</v>
      </c>
      <c r="C27" s="10" t="s">
        <v>35</v>
      </c>
      <c r="D27" s="5">
        <v>5</v>
      </c>
      <c r="E27" s="6">
        <v>8000</v>
      </c>
      <c r="F27" s="24">
        <v>0.19</v>
      </c>
      <c r="G27" s="8">
        <f t="shared" si="0"/>
        <v>1520</v>
      </c>
      <c r="H27" s="8">
        <f t="shared" si="1"/>
        <v>9520</v>
      </c>
      <c r="I27" s="11">
        <f t="shared" si="2"/>
        <v>47600</v>
      </c>
      <c r="J27" s="9">
        <v>47600</v>
      </c>
      <c r="K27" s="4" t="str">
        <f t="shared" si="3"/>
        <v>NO</v>
      </c>
    </row>
    <row r="28" spans="2:11" ht="15.75" thickBot="1" x14ac:dyDescent="0.3">
      <c r="B28" s="4">
        <v>25</v>
      </c>
      <c r="C28" s="10" t="s">
        <v>36</v>
      </c>
      <c r="D28" s="5">
        <v>5</v>
      </c>
      <c r="E28" s="6">
        <v>15000</v>
      </c>
      <c r="F28" s="24">
        <v>0.19</v>
      </c>
      <c r="G28" s="8">
        <f t="shared" si="0"/>
        <v>2850</v>
      </c>
      <c r="H28" s="8">
        <f t="shared" si="1"/>
        <v>17850</v>
      </c>
      <c r="I28" s="11">
        <f t="shared" si="2"/>
        <v>89250</v>
      </c>
      <c r="J28" s="9">
        <v>89250</v>
      </c>
      <c r="K28" s="4" t="str">
        <f t="shared" si="3"/>
        <v>NO</v>
      </c>
    </row>
    <row r="29" spans="2:11" ht="15.75" thickBot="1" x14ac:dyDescent="0.3">
      <c r="B29" s="4">
        <v>26</v>
      </c>
      <c r="C29" s="10" t="s">
        <v>37</v>
      </c>
      <c r="D29" s="5">
        <v>5</v>
      </c>
      <c r="E29" s="6">
        <v>18000</v>
      </c>
      <c r="F29" s="24">
        <v>0.19</v>
      </c>
      <c r="G29" s="8">
        <f t="shared" si="0"/>
        <v>3420</v>
      </c>
      <c r="H29" s="8">
        <f t="shared" si="1"/>
        <v>21420</v>
      </c>
      <c r="I29" s="11">
        <f t="shared" si="2"/>
        <v>107100</v>
      </c>
      <c r="J29" s="9">
        <v>107100</v>
      </c>
      <c r="K29" s="4" t="str">
        <f t="shared" si="3"/>
        <v>NO</v>
      </c>
    </row>
    <row r="30" spans="2:11" ht="15.75" thickBot="1" x14ac:dyDescent="0.3">
      <c r="B30" s="4">
        <v>27</v>
      </c>
      <c r="C30" s="10" t="s">
        <v>38</v>
      </c>
      <c r="D30" s="5">
        <v>5</v>
      </c>
      <c r="E30" s="6">
        <v>18000</v>
      </c>
      <c r="F30" s="24">
        <v>0.19</v>
      </c>
      <c r="G30" s="8">
        <f t="shared" si="0"/>
        <v>3420</v>
      </c>
      <c r="H30" s="8">
        <f t="shared" si="1"/>
        <v>21420</v>
      </c>
      <c r="I30" s="11">
        <f t="shared" si="2"/>
        <v>107100</v>
      </c>
      <c r="J30" s="9">
        <v>107100</v>
      </c>
      <c r="K30" s="4" t="str">
        <f t="shared" si="3"/>
        <v>NO</v>
      </c>
    </row>
    <row r="31" spans="2:11" ht="15.75" thickBot="1" x14ac:dyDescent="0.3">
      <c r="B31" s="4">
        <v>28</v>
      </c>
      <c r="C31" s="10" t="s">
        <v>39</v>
      </c>
      <c r="D31" s="5">
        <v>5</v>
      </c>
      <c r="E31" s="6">
        <v>18000</v>
      </c>
      <c r="F31" s="24">
        <v>0.19</v>
      </c>
      <c r="G31" s="8">
        <f t="shared" si="0"/>
        <v>3420</v>
      </c>
      <c r="H31" s="8">
        <f t="shared" si="1"/>
        <v>21420</v>
      </c>
      <c r="I31" s="11">
        <f t="shared" si="2"/>
        <v>107100</v>
      </c>
      <c r="J31" s="9">
        <v>107100</v>
      </c>
      <c r="K31" s="4" t="str">
        <f t="shared" si="3"/>
        <v>NO</v>
      </c>
    </row>
    <row r="32" spans="2:11" ht="15.75" thickBot="1" x14ac:dyDescent="0.3">
      <c r="B32" s="4">
        <v>29</v>
      </c>
      <c r="C32" s="10" t="s">
        <v>40</v>
      </c>
      <c r="D32" s="5">
        <v>5</v>
      </c>
      <c r="E32" s="6">
        <v>18000</v>
      </c>
      <c r="F32" s="24">
        <v>0.19</v>
      </c>
      <c r="G32" s="8">
        <f t="shared" si="0"/>
        <v>3420</v>
      </c>
      <c r="H32" s="8">
        <f t="shared" si="1"/>
        <v>21420</v>
      </c>
      <c r="I32" s="11">
        <f t="shared" si="2"/>
        <v>107100</v>
      </c>
      <c r="J32" s="9">
        <v>107100</v>
      </c>
      <c r="K32" s="4" t="str">
        <f t="shared" si="3"/>
        <v>NO</v>
      </c>
    </row>
    <row r="33" spans="2:11" ht="15.75" thickBot="1" x14ac:dyDescent="0.3">
      <c r="B33" s="4">
        <v>30</v>
      </c>
      <c r="C33" s="10" t="s">
        <v>41</v>
      </c>
      <c r="D33" s="5">
        <v>5</v>
      </c>
      <c r="E33" s="6">
        <v>18000</v>
      </c>
      <c r="F33" s="24">
        <v>0.19</v>
      </c>
      <c r="G33" s="8">
        <f t="shared" si="0"/>
        <v>3420</v>
      </c>
      <c r="H33" s="8">
        <f t="shared" si="1"/>
        <v>21420</v>
      </c>
      <c r="I33" s="11">
        <f t="shared" si="2"/>
        <v>107100</v>
      </c>
      <c r="J33" s="9">
        <v>107100</v>
      </c>
      <c r="K33" s="4" t="str">
        <f t="shared" si="3"/>
        <v>NO</v>
      </c>
    </row>
    <row r="34" spans="2:11" ht="15.75" thickBot="1" x14ac:dyDescent="0.3">
      <c r="B34" s="4">
        <v>31</v>
      </c>
      <c r="C34" s="10" t="s">
        <v>42</v>
      </c>
      <c r="D34" s="5">
        <v>5</v>
      </c>
      <c r="E34" s="6">
        <v>18000</v>
      </c>
      <c r="F34" s="24">
        <v>0.19</v>
      </c>
      <c r="G34" s="8">
        <f t="shared" si="0"/>
        <v>3420</v>
      </c>
      <c r="H34" s="8">
        <f t="shared" si="1"/>
        <v>21420</v>
      </c>
      <c r="I34" s="11">
        <f t="shared" si="2"/>
        <v>107100</v>
      </c>
      <c r="J34" s="9">
        <v>107100</v>
      </c>
      <c r="K34" s="4" t="str">
        <f t="shared" si="3"/>
        <v>NO</v>
      </c>
    </row>
    <row r="35" spans="2:11" ht="15.75" thickBot="1" x14ac:dyDescent="0.3">
      <c r="B35" s="4">
        <v>32</v>
      </c>
      <c r="C35" s="10" t="s">
        <v>43</v>
      </c>
      <c r="D35" s="5">
        <v>5</v>
      </c>
      <c r="E35" s="6">
        <v>18000</v>
      </c>
      <c r="F35" s="24">
        <v>0.19</v>
      </c>
      <c r="G35" s="8">
        <f t="shared" si="0"/>
        <v>3420</v>
      </c>
      <c r="H35" s="8">
        <f t="shared" si="1"/>
        <v>21420</v>
      </c>
      <c r="I35" s="11">
        <f t="shared" si="2"/>
        <v>107100</v>
      </c>
      <c r="J35" s="9">
        <v>107100</v>
      </c>
      <c r="K35" s="4" t="str">
        <f t="shared" si="3"/>
        <v>NO</v>
      </c>
    </row>
    <row r="36" spans="2:11" ht="15.75" thickBot="1" x14ac:dyDescent="0.3">
      <c r="B36" s="4">
        <v>33</v>
      </c>
      <c r="C36" s="10" t="s">
        <v>44</v>
      </c>
      <c r="D36" s="5">
        <v>5</v>
      </c>
      <c r="E36" s="6">
        <v>18000</v>
      </c>
      <c r="F36" s="24">
        <v>0.19</v>
      </c>
      <c r="G36" s="8">
        <f t="shared" si="0"/>
        <v>3420</v>
      </c>
      <c r="H36" s="8">
        <f t="shared" si="1"/>
        <v>21420</v>
      </c>
      <c r="I36" s="11">
        <f t="shared" si="2"/>
        <v>107100</v>
      </c>
      <c r="J36" s="9">
        <v>107100</v>
      </c>
      <c r="K36" s="4" t="str">
        <f t="shared" si="3"/>
        <v>NO</v>
      </c>
    </row>
    <row r="37" spans="2:11" ht="15.75" thickBot="1" x14ac:dyDescent="0.3">
      <c r="B37" s="4">
        <v>34</v>
      </c>
      <c r="C37" s="10" t="s">
        <v>45</v>
      </c>
      <c r="D37" s="5">
        <v>5</v>
      </c>
      <c r="E37" s="6">
        <v>18000</v>
      </c>
      <c r="F37" s="24">
        <v>0.19</v>
      </c>
      <c r="G37" s="8">
        <f t="shared" si="0"/>
        <v>3420</v>
      </c>
      <c r="H37" s="8">
        <f t="shared" si="1"/>
        <v>21420</v>
      </c>
      <c r="I37" s="11">
        <f t="shared" si="2"/>
        <v>107100</v>
      </c>
      <c r="J37" s="9">
        <v>107100</v>
      </c>
      <c r="K37" s="4" t="str">
        <f t="shared" si="3"/>
        <v>NO</v>
      </c>
    </row>
    <row r="38" spans="2:11" ht="15.75" thickBot="1" x14ac:dyDescent="0.3">
      <c r="B38" s="4">
        <v>35</v>
      </c>
      <c r="C38" s="5" t="s">
        <v>46</v>
      </c>
      <c r="D38" s="5">
        <v>5</v>
      </c>
      <c r="E38" s="7">
        <v>220000</v>
      </c>
      <c r="F38" s="24">
        <v>0.19</v>
      </c>
      <c r="G38" s="8">
        <f t="shared" si="0"/>
        <v>41800</v>
      </c>
      <c r="H38" s="8">
        <f t="shared" si="1"/>
        <v>261800</v>
      </c>
      <c r="I38" s="11">
        <f t="shared" si="2"/>
        <v>1309000</v>
      </c>
      <c r="J38" s="9">
        <v>1309000</v>
      </c>
      <c r="K38" s="4" t="str">
        <f t="shared" si="3"/>
        <v>NO</v>
      </c>
    </row>
    <row r="39" spans="2:11" ht="15.75" thickBot="1" x14ac:dyDescent="0.3">
      <c r="B39" s="4">
        <v>36</v>
      </c>
      <c r="C39" s="5" t="s">
        <v>47</v>
      </c>
      <c r="D39" s="5">
        <v>5</v>
      </c>
      <c r="E39" s="7">
        <v>220000</v>
      </c>
      <c r="F39" s="24">
        <v>0.19</v>
      </c>
      <c r="G39" s="8">
        <f t="shared" si="0"/>
        <v>41800</v>
      </c>
      <c r="H39" s="8">
        <f t="shared" si="1"/>
        <v>261800</v>
      </c>
      <c r="I39" s="11">
        <f t="shared" si="2"/>
        <v>1309000</v>
      </c>
      <c r="J39" s="9">
        <v>1309000</v>
      </c>
      <c r="K39" s="4" t="str">
        <f t="shared" si="3"/>
        <v>NO</v>
      </c>
    </row>
    <row r="40" spans="2:11" ht="15.75" thickBot="1" x14ac:dyDescent="0.3">
      <c r="B40" s="4">
        <v>37</v>
      </c>
      <c r="C40" s="5" t="s">
        <v>48</v>
      </c>
      <c r="D40" s="5">
        <v>5</v>
      </c>
      <c r="E40" s="7">
        <v>8000</v>
      </c>
      <c r="F40" s="24">
        <v>0.19</v>
      </c>
      <c r="G40" s="8">
        <f t="shared" si="0"/>
        <v>1520</v>
      </c>
      <c r="H40" s="8">
        <f t="shared" si="1"/>
        <v>9520</v>
      </c>
      <c r="I40" s="11">
        <f t="shared" si="2"/>
        <v>47600</v>
      </c>
      <c r="J40" s="9">
        <v>38080</v>
      </c>
      <c r="K40" s="4" t="str">
        <f t="shared" si="3"/>
        <v>SÍ</v>
      </c>
    </row>
    <row r="41" spans="2:11" ht="15.75" thickBot="1" x14ac:dyDescent="0.3">
      <c r="B41" s="4">
        <v>38</v>
      </c>
      <c r="C41" s="10" t="s">
        <v>49</v>
      </c>
      <c r="D41" s="5">
        <v>5</v>
      </c>
      <c r="E41" s="7">
        <v>40000</v>
      </c>
      <c r="F41" s="24">
        <v>0.19</v>
      </c>
      <c r="G41" s="8">
        <f t="shared" si="0"/>
        <v>7600</v>
      </c>
      <c r="H41" s="8">
        <f t="shared" si="1"/>
        <v>47600</v>
      </c>
      <c r="I41" s="11">
        <f t="shared" si="2"/>
        <v>238000</v>
      </c>
      <c r="J41" s="9">
        <v>190400</v>
      </c>
      <c r="K41" s="4" t="str">
        <f t="shared" si="3"/>
        <v>SÍ</v>
      </c>
    </row>
    <row r="42" spans="2:11" ht="15.75" thickBot="1" x14ac:dyDescent="0.3">
      <c r="B42" s="4">
        <v>39</v>
      </c>
      <c r="C42" s="10" t="s">
        <v>50</v>
      </c>
      <c r="D42" s="5">
        <v>5</v>
      </c>
      <c r="E42" s="7">
        <v>40000</v>
      </c>
      <c r="F42" s="24">
        <v>0.19</v>
      </c>
      <c r="G42" s="8">
        <f t="shared" si="0"/>
        <v>7600</v>
      </c>
      <c r="H42" s="8">
        <f t="shared" si="1"/>
        <v>47600</v>
      </c>
      <c r="I42" s="11">
        <f t="shared" si="2"/>
        <v>238000</v>
      </c>
      <c r="J42" s="9">
        <v>238000</v>
      </c>
      <c r="K42" s="4" t="str">
        <f t="shared" si="3"/>
        <v>NO</v>
      </c>
    </row>
    <row r="43" spans="2:11" ht="15.75" thickBot="1" x14ac:dyDescent="0.3">
      <c r="B43" s="4">
        <v>40</v>
      </c>
      <c r="C43" s="5" t="s">
        <v>51</v>
      </c>
      <c r="D43" s="12">
        <v>4</v>
      </c>
      <c r="E43" s="13">
        <v>2970000</v>
      </c>
      <c r="F43" s="25">
        <v>0.19</v>
      </c>
      <c r="G43" s="26">
        <f t="shared" si="0"/>
        <v>564300</v>
      </c>
      <c r="H43" s="26">
        <f t="shared" si="1"/>
        <v>3534300</v>
      </c>
      <c r="I43" s="27">
        <f t="shared" si="2"/>
        <v>14137200</v>
      </c>
      <c r="J43" s="28">
        <v>14137200</v>
      </c>
      <c r="K43" s="14" t="str">
        <f t="shared" si="3"/>
        <v>NO</v>
      </c>
    </row>
    <row r="44" spans="2:11" ht="15.75" thickBot="1" x14ac:dyDescent="0.3">
      <c r="B44" s="4">
        <v>41</v>
      </c>
      <c r="C44" s="5" t="s">
        <v>52</v>
      </c>
      <c r="D44" s="12"/>
      <c r="E44" s="13"/>
      <c r="F44" s="25"/>
      <c r="G44" s="26"/>
      <c r="H44" s="26"/>
      <c r="I44" s="27"/>
      <c r="J44" s="28"/>
      <c r="K44" s="14"/>
    </row>
    <row r="45" spans="2:11" ht="15.75" thickBot="1" x14ac:dyDescent="0.3">
      <c r="B45" s="17" t="s">
        <v>53</v>
      </c>
      <c r="C45" s="17"/>
      <c r="D45" s="17"/>
      <c r="E45" s="17"/>
      <c r="F45" s="17"/>
      <c r="G45" s="17"/>
      <c r="H45" s="17"/>
      <c r="I45" s="17"/>
      <c r="J45" s="4"/>
      <c r="K45" s="23"/>
    </row>
    <row r="46" spans="2:11" ht="15.75" thickBot="1" x14ac:dyDescent="0.3">
      <c r="B46" s="18">
        <v>42</v>
      </c>
      <c r="C46" s="19" t="s">
        <v>54</v>
      </c>
      <c r="D46" s="19">
        <v>5</v>
      </c>
      <c r="E46" s="7">
        <v>270000</v>
      </c>
      <c r="F46" s="24">
        <v>0.19</v>
      </c>
      <c r="G46" s="8">
        <f>E46*F46</f>
        <v>51300</v>
      </c>
      <c r="H46" s="7">
        <f t="shared" ref="H46" si="4">E46+G46</f>
        <v>321300</v>
      </c>
      <c r="I46" s="29">
        <f t="shared" ref="I46" si="5">H46*D46</f>
        <v>1606500</v>
      </c>
      <c r="J46" s="9">
        <v>1606500</v>
      </c>
      <c r="K46" s="4" t="str">
        <f t="shared" ref="K46" si="6">IF(AND(J46&lt;&gt;I46), "SÍ", "NO")</f>
        <v>NO</v>
      </c>
    </row>
    <row r="47" spans="2:11" ht="15.75" thickBot="1" x14ac:dyDescent="0.3">
      <c r="B47" s="20" t="s">
        <v>55</v>
      </c>
      <c r="C47" s="20"/>
      <c r="D47" s="20"/>
      <c r="E47" s="20"/>
      <c r="F47" s="20"/>
      <c r="G47" s="20"/>
      <c r="H47" s="20"/>
      <c r="I47" s="20"/>
      <c r="J47" s="4"/>
      <c r="K47" s="23"/>
    </row>
    <row r="48" spans="2:11" ht="15.75" thickBot="1" x14ac:dyDescent="0.3">
      <c r="B48" s="4">
        <v>43</v>
      </c>
      <c r="C48" s="10" t="s">
        <v>56</v>
      </c>
      <c r="D48" s="10">
        <v>5</v>
      </c>
      <c r="E48" s="7">
        <v>53000</v>
      </c>
      <c r="F48" s="24">
        <v>0.19</v>
      </c>
      <c r="G48" s="8">
        <f>E48*F48</f>
        <v>10070</v>
      </c>
      <c r="H48" s="7">
        <f t="shared" ref="H48" si="7">E48+G48</f>
        <v>63070</v>
      </c>
      <c r="I48" s="29">
        <f t="shared" ref="I48" si="8">H48*D48</f>
        <v>315350</v>
      </c>
      <c r="J48" s="9">
        <v>315350</v>
      </c>
      <c r="K48" s="4" t="str">
        <f t="shared" ref="K48" si="9">IF(AND(J48&lt;&gt;I48), "SÍ", "NO")</f>
        <v>NO</v>
      </c>
    </row>
    <row r="49" spans="2:11" ht="15.75" thickBot="1" x14ac:dyDescent="0.3">
      <c r="B49" s="20" t="s">
        <v>57</v>
      </c>
      <c r="C49" s="20"/>
      <c r="D49" s="20"/>
      <c r="E49" s="20"/>
      <c r="F49" s="20"/>
      <c r="G49" s="20"/>
      <c r="H49" s="20"/>
      <c r="I49" s="21">
        <f>+I4+I5+I6+I7+I8+I9+I10+I11+I12+I13+I14+I15+I16+I17+I18+I19+I20+I21+I22+I23+I24+I25+I26+I27+I28+I29+I30+I31+I32+I33+I34+I35+I36+I37+I38+I39+I40+I41+I42+I43+I46+I48</f>
        <v>25370800</v>
      </c>
      <c r="J49" s="30">
        <f>+J4+J5+J6+J7+J8+J9+J10+J11+J12+J13+J14+J15+J16+J17+J18+J19+J20+J21+J22+J23+J24+J25+J26+J27+J28+J29+J30+J31+J32+J33+J34+J35+J36+J37+J38+J39+J40+J41+J42+J43+J46+J48</f>
        <v>25313680</v>
      </c>
      <c r="K49" s="23"/>
    </row>
  </sheetData>
  <mergeCells count="12">
    <mergeCell ref="B45:I45"/>
    <mergeCell ref="B47:I47"/>
    <mergeCell ref="B49:H49"/>
    <mergeCell ref="B2:K2"/>
    <mergeCell ref="D43:D44"/>
    <mergeCell ref="E43:E44"/>
    <mergeCell ref="F43:F44"/>
    <mergeCell ref="G43:G44"/>
    <mergeCell ref="H43:H44"/>
    <mergeCell ref="I43:I44"/>
    <mergeCell ref="J43:J44"/>
    <mergeCell ref="K43:K44"/>
  </mergeCells>
  <conditionalFormatting sqref="K4:K44">
    <cfRule type="containsText" dxfId="5" priority="5" operator="containsText" text="NO">
      <formula>NOT(ISERROR(SEARCH("NO",K4)))</formula>
    </cfRule>
    <cfRule type="containsText" dxfId="4" priority="6" operator="containsText" text="SÍ">
      <formula>NOT(ISERROR(SEARCH("SÍ",K4)))</formula>
    </cfRule>
  </conditionalFormatting>
  <conditionalFormatting sqref="K46">
    <cfRule type="containsText" dxfId="3" priority="3" operator="containsText" text="NO">
      <formula>NOT(ISERROR(SEARCH("NO",K46)))</formula>
    </cfRule>
    <cfRule type="containsText" dxfId="2" priority="4" operator="containsText" text="SÍ">
      <formula>NOT(ISERROR(SEARCH("SÍ",K46)))</formula>
    </cfRule>
  </conditionalFormatting>
  <conditionalFormatting sqref="K48">
    <cfRule type="containsText" dxfId="1" priority="1" operator="containsText" text="NO">
      <formula>NOT(ISERROR(SEARCH("NO",K48)))</formula>
    </cfRule>
    <cfRule type="containsText" dxfId="0" priority="2" operator="containsText" text="SÍ">
      <formula>NOT(ISERROR(SEARCH("SÍ",K48)))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ECOMAS INGENIEROS SAS</vt:lpstr>
      <vt:lpstr>ESTUDIOS AMBIENTALES INTEGRADOS</vt:lpstr>
      <vt:lpstr>ASEBIOL S.A.S.</vt:lpstr>
      <vt:lpstr>VITAE INGENIERIA &amp; CONSULTORIA</vt:lpstr>
      <vt:lpstr>UNIDSALUD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2025-08-01T21:43:52Z</dcterms:modified>
</cp:coreProperties>
</file>